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71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02" l="1"/>
  <c r="O42" i="102" s="1"/>
  <c r="O24" i="101"/>
  <c r="O27" i="101" s="1"/>
  <c r="O17" i="101"/>
  <c r="O24" i="103"/>
  <c r="O27" i="103" s="1"/>
  <c r="O17" i="103"/>
  <c r="O73" i="96"/>
  <c r="O76" i="96" s="1"/>
  <c r="O65" i="96"/>
  <c r="O58" i="96"/>
  <c r="O26" i="96"/>
  <c r="O12" i="96"/>
  <c r="O27" i="102"/>
  <c r="O63" i="96"/>
  <c r="O64" i="96"/>
  <c r="O61" i="96"/>
  <c r="O60" i="96"/>
  <c r="O54" i="96"/>
  <c r="O53" i="96"/>
  <c r="O51" i="96"/>
  <c r="O43" i="96"/>
  <c r="O39" i="96"/>
  <c r="O34" i="96"/>
  <c r="O36" i="96"/>
  <c r="O32" i="96"/>
  <c r="O30" i="96"/>
  <c r="O31" i="96"/>
  <c r="O15" i="96"/>
  <c r="O9" i="96"/>
  <c r="O6" i="96"/>
  <c r="O8" i="96"/>
  <c r="O26" i="102"/>
  <c r="O25" i="102"/>
  <c r="O24" i="102"/>
  <c r="O16" i="102"/>
  <c r="O23" i="102"/>
  <c r="O15" i="102"/>
  <c r="O17" i="102"/>
  <c r="O18" i="102"/>
  <c r="O19" i="102"/>
  <c r="O20" i="102"/>
  <c r="O21" i="102"/>
  <c r="O22" i="102"/>
  <c r="O10" i="102"/>
  <c r="O11" i="102"/>
  <c r="O12" i="102"/>
  <c r="O31" i="102"/>
  <c r="O13" i="102"/>
  <c r="O30" i="102"/>
  <c r="O8" i="102"/>
  <c r="O28" i="102"/>
  <c r="O15" i="103"/>
  <c r="O14" i="103"/>
  <c r="O16" i="103"/>
  <c r="O7" i="103"/>
  <c r="O8" i="103"/>
  <c r="O9" i="103"/>
  <c r="O10" i="103"/>
  <c r="O11" i="103"/>
  <c r="O6" i="103"/>
  <c r="O16" i="101"/>
  <c r="O12" i="101"/>
  <c r="O7" i="101"/>
  <c r="O8" i="101"/>
  <c r="O11" i="101"/>
  <c r="O9" i="101"/>
  <c r="O10" i="101"/>
  <c r="O6" i="101"/>
  <c r="O59" i="96" l="1"/>
  <c r="O57" i="96"/>
  <c r="O29" i="102"/>
  <c r="O14" i="102"/>
  <c r="O9" i="102"/>
  <c r="O7" i="102"/>
  <c r="O52" i="96" l="1"/>
  <c r="O29" i="96"/>
  <c r="O22" i="96"/>
  <c r="O13" i="103" l="1"/>
  <c r="O12" i="103"/>
  <c r="O13" i="96" l="1"/>
  <c r="O62" i="96"/>
  <c r="O45" i="96"/>
  <c r="O35" i="96"/>
  <c r="O24" i="96"/>
  <c r="O17" i="96"/>
  <c r="O14" i="96"/>
  <c r="O14" i="101" l="1"/>
  <c r="O18" i="96"/>
  <c r="O46" i="96" l="1"/>
  <c r="O21" i="96"/>
  <c r="O37" i="96"/>
  <c r="O44" i="96"/>
  <c r="O28" i="96"/>
  <c r="O27" i="96"/>
  <c r="O11" i="96"/>
  <c r="O10" i="96"/>
  <c r="O55" i="96"/>
  <c r="O15" i="101" l="1"/>
  <c r="O47" i="96" l="1"/>
  <c r="O38" i="96"/>
  <c r="O42" i="96"/>
  <c r="O41" i="96"/>
  <c r="O40" i="96"/>
  <c r="O7" i="96" l="1"/>
  <c r="N22" i="103" l="1"/>
  <c r="M22" i="103"/>
  <c r="J22" i="103"/>
  <c r="I22" i="103"/>
</calcChain>
</file>

<file path=xl/sharedStrings.xml><?xml version="1.0" encoding="utf-8"?>
<sst xmlns="http://schemas.openxmlformats.org/spreadsheetml/2006/main" count="638" uniqueCount="260">
  <si>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</si>
  <si>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</si>
  <si>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</si>
  <si>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</si>
  <si>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</si>
  <si>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</si>
  <si>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</si>
  <si>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</si>
  <si>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</si>
  <si>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</si>
  <si>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</si>
  <si>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</si>
  <si>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</si>
  <si>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</si>
  <si>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</si>
  <si>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</si>
  <si>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</si>
  <si>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</si>
  <si>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</si>
  <si>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</si>
  <si>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</si>
  <si>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</si>
  <si>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</si>
  <si>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</si>
  <si>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</si>
  <si>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</si>
  <si>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</si>
  <si>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</si>
  <si>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</si>
  <si>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</si>
  <si>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</si>
  <si>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</si>
  <si>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</si>
  <si>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</si>
  <si>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</si>
  <si>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</si>
  <si>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</si>
  <si>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</si>
  <si>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</si>
  <si>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</si>
  <si>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</si>
  <si>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</si>
  <si>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SEME</t>
  </si>
  <si>
    <t>LETRAS LIBRAS</t>
  </si>
  <si>
    <t>JHULY KÉZIA FERREIRA DE OLIVEIRA (PCD)</t>
  </si>
  <si>
    <t xml:space="preserve">PEDAGOGIA </t>
  </si>
  <si>
    <t xml:space="preserve">ENSINO MÉDIO </t>
  </si>
  <si>
    <t>31/08/2023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</si>
  <si>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</si>
  <si>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</si>
  <si>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</si>
  <si>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</si>
  <si>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</si>
  <si>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</si>
  <si>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</si>
  <si>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t xml:space="preserve">CONTRATO Nº 045/2020  -  PREFEITURA DE RIO BRANCO - </t>
    </r>
    <r>
      <rPr>
        <b/>
        <sz val="16"/>
        <color theme="4" tint="-0.249977111117893"/>
        <rFont val="Arial"/>
        <family val="2"/>
      </rPr>
      <t xml:space="preserve">        </t>
    </r>
    <r>
      <rPr>
        <b/>
        <sz val="16"/>
        <rFont val="Arial"/>
        <family val="2"/>
      </rPr>
      <t xml:space="preserve">                  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</si>
  <si>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t>SEAGRO</t>
  </si>
  <si>
    <t>CRAS CIDADE NOVA</t>
  </si>
  <si>
    <t>CRAS CALAFATE</t>
  </si>
  <si>
    <t>FERNANDA DA SILVA RIBEIRO</t>
  </si>
  <si>
    <t>ROSÂNGELA OLIVEIRA DE SOUZA</t>
  </si>
  <si>
    <t>SELMA FEITOSA DE ALMEIDA</t>
  </si>
  <si>
    <t>CRAS ST HELENA</t>
  </si>
  <si>
    <t>01/04/2022</t>
  </si>
  <si>
    <t xml:space="preserve">PSICOLOGIA </t>
  </si>
  <si>
    <t>GUSTAVO DOS SANTOS LAGO</t>
  </si>
  <si>
    <t>08/08/2022</t>
  </si>
  <si>
    <t>10/08/2022</t>
  </si>
  <si>
    <t>GILIARD DO CARMO DE JESUS</t>
  </si>
  <si>
    <t>07/08/2023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</si>
  <si>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</si>
  <si>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</si>
  <si>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</si>
  <si>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</si>
  <si>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</si>
  <si>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</si>
  <si>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</si>
  <si>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</si>
  <si>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</si>
  <si>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</si>
  <si>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</si>
  <si>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</si>
  <si>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</si>
  <si>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</si>
  <si>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</si>
  <si>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PEDRO HENRIQUE F. SANTARÉM</t>
  </si>
  <si>
    <t xml:space="preserve">FELIPE FONSECA DE OLIVEIRA 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</si>
  <si>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</si>
  <si>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</si>
  <si>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</si>
  <si>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</si>
  <si>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</si>
  <si>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</si>
  <si>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</si>
  <si>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</si>
  <si>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</si>
  <si>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</si>
  <si>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</si>
  <si>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</si>
  <si>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</si>
  <si>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</si>
  <si>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</si>
  <si>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</si>
  <si>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</si>
  <si>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</si>
  <si>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</si>
  <si>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</si>
  <si>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</si>
  <si>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</si>
  <si>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</si>
  <si>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</si>
  <si>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</si>
  <si>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</si>
  <si>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</si>
  <si>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</si>
  <si>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</si>
  <si>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</si>
  <si>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</si>
  <si>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</si>
  <si>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</si>
  <si>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</si>
  <si>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</si>
  <si>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</si>
  <si>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</si>
  <si>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</si>
  <si>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</si>
  <si>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</si>
  <si>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</si>
  <si>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</si>
  <si>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</si>
  <si>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</si>
  <si>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</si>
  <si>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</si>
  <si>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</si>
  <si>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</si>
  <si>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</si>
  <si>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</si>
  <si>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</si>
  <si>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</si>
  <si>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</si>
  <si>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</si>
  <si>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</si>
  <si>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 xml:space="preserve">JAMILLY CRISTINY COSTA SOUZA </t>
  </si>
  <si>
    <t>TERAPIA OCUPACIONAL</t>
  </si>
  <si>
    <t>BOLSA FAMILIA</t>
  </si>
  <si>
    <t>ANA CLARA ALVES DE LIMA</t>
  </si>
  <si>
    <t>THIAGO HENRIQUE DA SILVA MOURA</t>
  </si>
  <si>
    <t>ENSINO MÉDIO(EJA)</t>
  </si>
  <si>
    <t>03/08/2023</t>
  </si>
  <si>
    <t>CRAS SANTA HELENA</t>
  </si>
  <si>
    <t>SDTI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</si>
  <si>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</si>
  <si>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</si>
  <si>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</si>
  <si>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</si>
  <si>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</si>
  <si>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</si>
  <si>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LYAN NAEL REIS DA SILVA</t>
  </si>
  <si>
    <t>01/08/2024</t>
  </si>
  <si>
    <t>SISTEMA DA INFORMAÇÃO</t>
  </si>
  <si>
    <t>ALICE VITORIA ALVES GANUM</t>
  </si>
  <si>
    <t>ANA CAROLINE DO NASCIMENTO SILVA</t>
  </si>
  <si>
    <t>BRENDHA DINIZ DE OLIVEIRA</t>
  </si>
  <si>
    <t>ENFERMAGEM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</si>
  <si>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</si>
  <si>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</si>
  <si>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</si>
  <si>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</si>
  <si>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</si>
  <si>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</si>
  <si>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</si>
  <si>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</si>
  <si>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</si>
  <si>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</si>
  <si>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</si>
  <si>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</si>
  <si>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KETHLEEN ALMEIDA BEZERRA</t>
  </si>
  <si>
    <t>LETICIA MOURA ABARELLO</t>
  </si>
  <si>
    <t>TECNOLOGIA EM PROCESSOS ESCOLARES</t>
  </si>
  <si>
    <t>LUAN EDUARDO DO NASCIMETO</t>
  </si>
  <si>
    <t>MIKEIAS DE OLIVEIRA MORAIS</t>
  </si>
  <si>
    <t>MURILO OLIVEIRA SILVA</t>
  </si>
  <si>
    <t>NUTRIÇÃO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</si>
  <si>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</si>
  <si>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</si>
  <si>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</si>
  <si>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</si>
  <si>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</si>
  <si>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</si>
  <si>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</si>
  <si>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</si>
  <si>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</si>
  <si>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</si>
  <si>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VINICIUS SOARES RODRIGO</t>
  </si>
  <si>
    <t>RAQUEL COSTA DE LIMA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</si>
  <si>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</si>
  <si>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</si>
  <si>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</si>
  <si>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</si>
  <si>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</si>
  <si>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</si>
  <si>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 xml:space="preserve">CRAS- CIDADE DO POVO 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</si>
  <si>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</si>
  <si>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</si>
  <si>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</si>
  <si>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</si>
  <si>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</si>
  <si>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</si>
  <si>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TAYNE DO NASCIMENTO FRAGA</t>
  </si>
  <si>
    <t>VITÓRIA DE ALMEIDA SILVA</t>
  </si>
  <si>
    <t>VANESSA DA SILVA PINTO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</si>
  <si>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</si>
  <si>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</si>
  <si>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</si>
  <si>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</si>
  <si>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</si>
  <si>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</si>
  <si>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</si>
  <si>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</si>
  <si>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</si>
  <si>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</si>
  <si>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</si>
  <si>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</si>
  <si>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</si>
  <si>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</si>
  <si>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</si>
  <si>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</si>
  <si>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</si>
  <si>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</si>
  <si>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</si>
  <si>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</si>
  <si>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</si>
  <si>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</si>
  <si>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</si>
  <si>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ELISSANDRA HONORATO DA SILVA</t>
  </si>
  <si>
    <t>NATHALIE BEATRIZ SALES DE ALMEIDA</t>
  </si>
  <si>
    <t>CRAS RUI LINO</t>
  </si>
  <si>
    <t>01/11/2023</t>
  </si>
  <si>
    <t>JOSIANE DE SOUZA GOMES</t>
  </si>
  <si>
    <t>THAIS DOS REIS BEZERRA</t>
  </si>
  <si>
    <t>KETHRIN DA CRUZ GERONIMO</t>
  </si>
  <si>
    <t>JOÃO VICTOR FREZE BARROS</t>
  </si>
  <si>
    <t>BYANCA BONFIM BISPO</t>
  </si>
  <si>
    <t>SUZIELY CABRAL DE FREITAS</t>
  </si>
  <si>
    <t>12/01/2024</t>
  </si>
  <si>
    <t>FEVEREIRO</t>
  </si>
  <si>
    <t>09/02/2024</t>
  </si>
  <si>
    <t>1</t>
  </si>
  <si>
    <t>3</t>
  </si>
  <si>
    <t>3 E 4</t>
  </si>
  <si>
    <t xml:space="preserve"> 3 E 4</t>
  </si>
  <si>
    <t>ATHOS  CARVALHO ROSA</t>
  </si>
  <si>
    <t>IZABELE PAULINO DE ARAUJO</t>
  </si>
  <si>
    <t>05/02/2024</t>
  </si>
  <si>
    <t>05/02/2025</t>
  </si>
  <si>
    <t>ROBERTA KAREN QUEIROZ DA SILVA</t>
  </si>
  <si>
    <t>01/02/2024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</si>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</sst>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70" formatCode="_-[$R$-416]\ * #,##0.00_-;\-[$R$-416]\ * #,##0.00_-;_-[$R$-416]\ * &quot;-&quot;??_-;_-@_-"/>
    <numFmt numFmtId="171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8"/>
      <name val="Calibri"/>
      <family val="2"/>
      <scheme val="minor"/>
    </font>
    <font>
      <b/>
      <sz val="16"/>
      <color theme="4" tint="-0.249977111117893"/>
      <name val="Arial"/>
      <family val="2"/>
    </font>
    <font>
      <b/>
      <sz val="16"/>
      <color rgb="FF0070C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324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4" fillId="2" borderId="19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171" fontId="4" fillId="5" borderId="1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4" fillId="5" borderId="1" xfId="1" applyNumberFormat="1" applyFont="1" applyFill="1" applyBorder="1" applyAlignment="1">
      <alignment horizontal="center" vertical="center" textRotation="90" wrapText="1"/>
    </xf>
    <xf numFmtId="171" fontId="4" fillId="2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>
      <alignment horizontal="center" vertical="center"/>
    </xf>
    <xf numFmtId="44" fontId="5" fillId="7" borderId="1" xfId="0" applyNumberFormat="1" applyFont="1" applyFill="1" applyBorder="1" applyAlignment="1">
      <alignment vertical="center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49" fontId="5" fillId="6" borderId="1" xfId="2" applyNumberFormat="1" applyFont="1" applyFill="1" applyBorder="1" applyAlignment="1" applyProtection="1">
      <alignment horizontal="center" vertical="center"/>
      <protection hidden="1"/>
    </xf>
    <xf numFmtId="49" fontId="5" fillId="7" borderId="1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6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 applyProtection="1">
      <alignment horizontal="right" vertical="center"/>
      <protection hidden="1"/>
    </xf>
    <xf numFmtId="0" fontId="4" fillId="6" borderId="2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44" fontId="4" fillId="6" borderId="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Border="1"/>
    <xf numFmtId="0" fontId="4" fillId="0" borderId="1" xfId="0" applyFont="1" applyBorder="1"/>
    <xf numFmtId="0" fontId="4" fillId="0" borderId="24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5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>
      <alignment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8" fontId="5" fillId="7" borderId="1" xfId="2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 wrapText="1"/>
    </xf>
    <xf numFmtId="1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71" fontId="5" fillId="6" borderId="1" xfId="1" applyNumberFormat="1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/>
    <xf numFmtId="0" fontId="12" fillId="0" borderId="0" xfId="0" applyFont="1" applyFill="1"/>
    <xf numFmtId="0" fontId="0" fillId="0" borderId="0" xfId="0" applyFill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3" borderId="1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 applyProtection="1">
      <alignment vertical="center"/>
      <protection hidden="1"/>
    </xf>
    <xf numFmtId="164" fontId="5" fillId="6" borderId="4" xfId="1" applyFont="1" applyFill="1" applyBorder="1" applyAlignment="1" applyProtection="1">
      <alignment horizontal="center" vertical="center"/>
      <protection hidden="1"/>
    </xf>
    <xf numFmtId="164" fontId="4" fillId="0" borderId="0" xfId="1" applyFont="1"/>
    <xf numFmtId="164" fontId="5" fillId="7" borderId="1" xfId="1" applyFont="1" applyFill="1" applyBorder="1" applyAlignment="1">
      <alignment vertical="center"/>
    </xf>
    <xf numFmtId="164" fontId="5" fillId="7" borderId="1" xfId="1" applyFont="1" applyFill="1" applyBorder="1" applyAlignment="1">
      <alignment horizontal="center" vertical="center"/>
    </xf>
    <xf numFmtId="164" fontId="1" fillId="0" borderId="0" xfId="1" applyFont="1"/>
    <xf numFmtId="164" fontId="10" fillId="0" borderId="0" xfId="1" applyFont="1"/>
    <xf numFmtId="164" fontId="9" fillId="0" borderId="0" xfId="1" applyFont="1"/>
    <xf numFmtId="164" fontId="0" fillId="0" borderId="0" xfId="1" applyFont="1"/>
    <xf numFmtId="164" fontId="5" fillId="4" borderId="18" xfId="1" applyFont="1" applyFill="1" applyBorder="1" applyAlignment="1">
      <alignment horizontal="center" vertical="center" wrapText="1"/>
    </xf>
    <xf numFmtId="164" fontId="4" fillId="5" borderId="18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 applyProtection="1">
      <alignment horizontal="center" vertical="center"/>
      <protection hidden="1"/>
    </xf>
    <xf numFmtId="164" fontId="5" fillId="6" borderId="18" xfId="1" applyFont="1" applyFill="1" applyBorder="1" applyAlignment="1" applyProtection="1">
      <alignment vertical="center"/>
      <protection hidden="1"/>
    </xf>
    <xf numFmtId="164" fontId="5" fillId="0" borderId="23" xfId="1" applyFont="1" applyBorder="1" applyAlignment="1" applyProtection="1">
      <alignment vertical="center"/>
      <protection hidden="1"/>
    </xf>
    <xf numFmtId="164" fontId="4" fillId="0" borderId="23" xfId="1" applyFont="1" applyBorder="1"/>
    <xf numFmtId="164" fontId="18" fillId="7" borderId="1" xfId="1" applyFont="1" applyFill="1" applyBorder="1" applyAlignment="1">
      <alignment vertical="center"/>
    </xf>
    <xf numFmtId="164" fontId="19" fillId="7" borderId="2" xfId="1" applyFont="1" applyFill="1" applyBorder="1" applyAlignment="1">
      <alignment vertical="center"/>
    </xf>
    <xf numFmtId="164" fontId="5" fillId="8" borderId="27" xfId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wrapText="1"/>
    </xf>
    <xf numFmtId="164" fontId="4" fillId="5" borderId="31" xfId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164" fontId="4" fillId="5" borderId="16" xfId="1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164" fontId="5" fillId="4" borderId="38" xfId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164" fontId="5" fillId="4" borderId="39" xfId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4" fillId="0" borderId="0" xfId="1" applyFont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horizontal="center" vertical="center"/>
      <protection hidden="1"/>
    </xf>
    <xf numFmtId="164" fontId="21" fillId="0" borderId="0" xfId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5" fillId="0" borderId="0" xfId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horizontal="left"/>
    </xf>
    <xf numFmtId="164" fontId="4" fillId="0" borderId="0" xfId="1" applyFont="1" applyBorder="1"/>
    <xf numFmtId="0" fontId="4" fillId="0" borderId="0" xfId="0" applyFont="1" applyBorder="1" applyAlignment="1"/>
    <xf numFmtId="164" fontId="5" fillId="7" borderId="18" xfId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18" xfId="1" applyFont="1" applyFill="1" applyBorder="1" applyAlignment="1">
      <alignment horizontal="right" vertical="center"/>
    </xf>
    <xf numFmtId="164" fontId="5" fillId="0" borderId="18" xfId="1" applyFont="1" applyFill="1" applyBorder="1" applyAlignment="1">
      <alignment horizontal="right" vertical="center"/>
    </xf>
    <xf numFmtId="0" fontId="5" fillId="9" borderId="14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164" fontId="5" fillId="9" borderId="34" xfId="1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164" fontId="4" fillId="2" borderId="5" xfId="1" applyFont="1" applyFill="1" applyBorder="1" applyAlignment="1" applyProtection="1">
      <alignment horizontal="center" vertical="center"/>
      <protection hidden="1"/>
    </xf>
    <xf numFmtId="171" fontId="4" fillId="2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1" applyFont="1" applyFill="1" applyBorder="1" applyAlignment="1">
      <alignment horizontal="center" vertical="center" wrapText="1"/>
    </xf>
    <xf numFmtId="164" fontId="5" fillId="3" borderId="39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5" xfId="4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4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68" fontId="5" fillId="0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38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textRotation="90" wrapText="1"/>
    </xf>
    <xf numFmtId="164" fontId="4" fillId="2" borderId="5" xfId="1" applyFont="1" applyFill="1" applyBorder="1" applyAlignment="1">
      <alignment horizontal="center" vertical="center"/>
    </xf>
    <xf numFmtId="164" fontId="5" fillId="7" borderId="1" xfId="1" applyFont="1" applyFill="1" applyBorder="1" applyAlignment="1" applyProtection="1">
      <alignment horizontal="center" vertical="center"/>
      <protection hidden="1"/>
    </xf>
    <xf numFmtId="164" fontId="4" fillId="0" borderId="5" xfId="1" applyFont="1" applyBorder="1" applyAlignment="1" applyProtection="1">
      <alignment horizontal="right" vertical="center"/>
      <protection hidden="1"/>
    </xf>
    <xf numFmtId="164" fontId="21" fillId="0" borderId="5" xfId="1" applyFont="1" applyFill="1" applyBorder="1" applyAlignment="1" applyProtection="1">
      <alignment horizontal="right" vertical="center"/>
      <protection hidden="1"/>
    </xf>
    <xf numFmtId="164" fontId="5" fillId="0" borderId="5" xfId="1" applyFont="1" applyBorder="1" applyAlignment="1" applyProtection="1">
      <alignment horizontal="right" vertical="center"/>
      <protection hidden="1"/>
    </xf>
    <xf numFmtId="164" fontId="23" fillId="2" borderId="5" xfId="1" applyFont="1" applyFill="1" applyBorder="1" applyAlignment="1" applyProtection="1">
      <alignment horizontal="center" vertical="center"/>
      <protection hidden="1"/>
    </xf>
    <xf numFmtId="164" fontId="4" fillId="2" borderId="16" xfId="1" applyFont="1" applyFill="1" applyBorder="1" applyAlignment="1" applyProtection="1">
      <alignment horizontal="center" vertical="center"/>
      <protection hidden="1"/>
    </xf>
    <xf numFmtId="164" fontId="23" fillId="2" borderId="1" xfId="1" applyFont="1" applyFill="1" applyBorder="1" applyAlignment="1" applyProtection="1">
      <alignment horizontal="center" vertical="center"/>
      <protection hidden="1"/>
    </xf>
    <xf numFmtId="164" fontId="5" fillId="7" borderId="18" xfId="1" applyFont="1" applyFill="1" applyBorder="1" applyAlignment="1" applyProtection="1">
      <alignment horizontal="center" vertical="center"/>
      <protection hidden="1"/>
    </xf>
    <xf numFmtId="164" fontId="4" fillId="0" borderId="5" xfId="1" applyFont="1" applyBorder="1" applyAlignment="1" applyProtection="1">
      <alignment horizontal="center" vertical="center"/>
      <protection hidden="1"/>
    </xf>
    <xf numFmtId="164" fontId="5" fillId="0" borderId="16" xfId="1" applyFont="1" applyBorder="1" applyAlignment="1" applyProtection="1">
      <alignment vertical="center"/>
      <protection hidden="1"/>
    </xf>
    <xf numFmtId="164" fontId="5" fillId="6" borderId="18" xfId="1" applyFont="1" applyFill="1" applyBorder="1" applyAlignment="1" applyProtection="1">
      <alignment horizontal="center" vertical="center"/>
      <protection hidden="1"/>
    </xf>
    <xf numFmtId="164" fontId="5" fillId="6" borderId="1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64" fontId="19" fillId="2" borderId="41" xfId="1" applyFont="1" applyFill="1" applyBorder="1" applyAlignment="1">
      <alignment horizontal="right" vertical="center"/>
    </xf>
    <xf numFmtId="164" fontId="5" fillId="8" borderId="42" xfId="1" applyFont="1" applyFill="1" applyBorder="1" applyAlignment="1">
      <alignment horizontal="center" vertical="center" wrapText="1"/>
    </xf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ill="1"/>
    <xf numFmtId="4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0" fillId="3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vertical="center"/>
    </xf>
    <xf numFmtId="0" fontId="4" fillId="2" borderId="22" xfId="0" applyFont="1" applyFill="1" applyBorder="1"/>
    <xf numFmtId="0" fontId="4" fillId="2" borderId="40" xfId="0" applyFont="1" applyFill="1" applyBorder="1"/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0" fontId="4" fillId="2" borderId="38" xfId="0" applyFont="1" applyFill="1" applyBorder="1"/>
    <xf numFmtId="0" fontId="5" fillId="8" borderId="38" xfId="0" applyFont="1" applyFill="1" applyBorder="1" applyAlignment="1">
      <alignment horizontal="left" vertical="center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4" borderId="1" xfId="1" applyFont="1" applyFill="1" applyBorder="1" applyAlignment="1">
      <alignment horizontal="center" vertical="center"/>
    </xf>
    <xf numFmtId="164" fontId="4" fillId="0" borderId="1" xfId="1" applyFont="1" applyBorder="1"/>
    <xf numFmtId="164" fontId="4" fillId="0" borderId="18" xfId="1" applyFont="1" applyBorder="1"/>
    <xf numFmtId="164" fontId="5" fillId="8" borderId="39" xfId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4" fontId="4" fillId="0" borderId="7" xfId="1" applyFont="1" applyBorder="1" applyAlignment="1" applyProtection="1">
      <alignment vertical="center"/>
      <protection hidden="1"/>
    </xf>
    <xf numFmtId="164" fontId="4" fillId="0" borderId="7" xfId="1" applyFont="1" applyBorder="1" applyAlignment="1" applyProtection="1">
      <alignment horizontal="center" vertical="center"/>
      <protection hidden="1"/>
    </xf>
    <xf numFmtId="168" fontId="4" fillId="0" borderId="7" xfId="2" applyNumberFormat="1" applyFont="1" applyFill="1" applyBorder="1" applyAlignment="1" applyProtection="1">
      <alignment horizontal="center" vertical="center"/>
      <protection hidden="1"/>
    </xf>
    <xf numFmtId="164" fontId="21" fillId="0" borderId="7" xfId="1" applyFont="1" applyBorder="1" applyAlignment="1" applyProtection="1">
      <alignment vertical="center"/>
      <protection hidden="1"/>
    </xf>
    <xf numFmtId="164" fontId="5" fillId="0" borderId="41" xfId="1" applyFont="1" applyBorder="1" applyAlignment="1" applyProtection="1">
      <alignment vertical="center"/>
      <protection hidden="1"/>
    </xf>
    <xf numFmtId="44" fontId="4" fillId="2" borderId="5" xfId="2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 applyProtection="1">
      <alignment horizontal="right" vertical="center"/>
      <protection hidden="1"/>
    </xf>
    <xf numFmtId="164" fontId="5" fillId="2" borderId="5" xfId="1" applyFont="1" applyFill="1" applyBorder="1" applyAlignment="1" applyProtection="1">
      <alignment horizontal="right" vertical="center"/>
      <protection hidden="1"/>
    </xf>
    <xf numFmtId="168" fontId="5" fillId="2" borderId="5" xfId="2" applyNumberFormat="1" applyFont="1" applyFill="1" applyBorder="1" applyAlignment="1" applyProtection="1">
      <alignment horizontal="center" vertical="center"/>
      <protection hidden="1"/>
    </xf>
    <xf numFmtId="164" fontId="5" fillId="2" borderId="16" xfId="1" applyFont="1" applyFill="1" applyBorder="1" applyAlignment="1" applyProtection="1">
      <alignment horizontal="right" vertical="center"/>
      <protection hidden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5" borderId="5" xfId="0" applyNumberFormat="1" applyFont="1" applyFill="1" applyBorder="1" applyAlignment="1">
      <alignment horizontal="center" vertical="center" textRotation="90" wrapText="1"/>
    </xf>
    <xf numFmtId="164" fontId="5" fillId="6" borderId="4" xfId="1" applyFont="1" applyFill="1" applyBorder="1" applyAlignment="1" applyProtection="1">
      <alignment vertical="center"/>
      <protection hidden="1"/>
    </xf>
    <xf numFmtId="164" fontId="5" fillId="6" borderId="2" xfId="1" applyFont="1" applyFill="1" applyBorder="1" applyAlignment="1" applyProtection="1">
      <alignment vertical="center"/>
      <protection hidden="1"/>
    </xf>
    <xf numFmtId="164" fontId="5" fillId="7" borderId="18" xfId="1" applyFont="1" applyFill="1" applyBorder="1" applyAlignment="1">
      <alignment horizontal="center" vertical="center"/>
    </xf>
    <xf numFmtId="164" fontId="4" fillId="2" borderId="47" xfId="1" applyFont="1" applyFill="1" applyBorder="1" applyAlignment="1" applyProtection="1">
      <alignment horizontal="center" vertical="center"/>
      <protection hidden="1"/>
    </xf>
    <xf numFmtId="164" fontId="5" fillId="3" borderId="48" xfId="1" applyFont="1" applyFill="1" applyBorder="1" applyAlignment="1">
      <alignment horizontal="center" vertical="center" wrapText="1"/>
    </xf>
    <xf numFmtId="164" fontId="5" fillId="0" borderId="41" xfId="1" applyFont="1" applyFill="1" applyBorder="1" applyAlignment="1">
      <alignment horizontal="right" vertical="center"/>
    </xf>
    <xf numFmtId="164" fontId="5" fillId="8" borderId="49" xfId="1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3"/>
    <cellStyle name="Normal 2 2 2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003300"/>
      <color rgb="FFFFCC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80699</xdr:rowOff>
    </xdr:from>
    <xdr:to>
      <xdr:col>1</xdr:col>
      <xdr:colOff>1762124</xdr:colOff>
      <xdr:row>0</xdr:row>
      <xdr:rowOff>738187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0699"/>
          <a:ext cx="1952624" cy="657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</xdr:colOff>
      <xdr:row>0</xdr:row>
      <xdr:rowOff>100012</xdr:rowOff>
    </xdr:from>
    <xdr:ext cx="2174081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" y="100012"/>
          <a:ext cx="2174081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44981</xdr:rowOff>
    </xdr:from>
    <xdr:to>
      <xdr:col>1</xdr:col>
      <xdr:colOff>1381124</xdr:colOff>
      <xdr:row>0</xdr:row>
      <xdr:rowOff>738188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44981"/>
          <a:ext cx="1726406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80699</xdr:rowOff>
    </xdr:from>
    <xdr:to>
      <xdr:col>1</xdr:col>
      <xdr:colOff>1785936</xdr:colOff>
      <xdr:row>0</xdr:row>
      <xdr:rowOff>797718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80699"/>
          <a:ext cx="2178843" cy="717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="80" zoomScaleNormal="80" workbookViewId="0">
      <selection activeCell="A3" sqref="A3:C3"/>
    </sheetView>
  </sheetViews>
  <sheetFormatPr defaultRowHeight="15" x14ac:dyDescent="0.25"/>
  <cols>
    <col min="1" max="1" width="5.28515625" customWidth="1"/>
    <col min="2" max="2" width="61.7109375" style="129" bestFit="1" customWidth="1"/>
    <col min="3" max="3" width="52.42578125" style="129" bestFit="1" customWidth="1"/>
    <col min="4" max="4" width="12.42578125" style="129" bestFit="1" customWidth="1"/>
    <col min="5" max="5" width="8" customWidth="1"/>
    <col min="6" max="6" width="14" customWidth="1"/>
    <col min="7" max="7" width="14.85546875" customWidth="1"/>
    <col min="8" max="8" width="17.28515625" style="146" customWidth="1"/>
    <col min="9" max="9" width="15.5703125" style="146" customWidth="1"/>
    <col min="10" max="10" width="15.140625" style="146" customWidth="1"/>
    <col min="11" max="11" width="18.28515625" style="146" customWidth="1"/>
    <col min="12" max="12" width="10.28515625" style="122" bestFit="1" customWidth="1"/>
    <col min="13" max="13" width="16.5703125" style="146" customWidth="1"/>
    <col min="14" max="14" width="17.5703125" style="146" customWidth="1"/>
    <col min="15" max="15" width="20.85546875" style="146" customWidth="1"/>
    <col min="16" max="18" width="9.140625" style="108"/>
  </cols>
  <sheetData>
    <row r="1" spans="1:15" ht="65.25" customHeight="1" thickBot="1" x14ac:dyDescent="0.3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1:15" ht="18" x14ac:dyDescent="0.25">
      <c r="A2" s="166" t="s">
        <v>1</v>
      </c>
      <c r="B2" s="167"/>
      <c r="C2" s="168"/>
      <c r="D2" s="192" t="s">
        <v>2</v>
      </c>
      <c r="E2" s="193"/>
      <c r="F2" s="194" t="s">
        <v>3</v>
      </c>
      <c r="G2" s="195" t="s">
        <v>4</v>
      </c>
      <c r="H2" s="196" t="s">
        <v>36</v>
      </c>
      <c r="I2" s="196" t="s">
        <v>5</v>
      </c>
      <c r="J2" s="197" t="s">
        <v>6</v>
      </c>
      <c r="K2" s="197"/>
      <c r="L2" s="197"/>
      <c r="M2" s="197"/>
      <c r="N2" s="197"/>
      <c r="O2" s="198"/>
    </row>
    <row r="3" spans="1:15" ht="53.25" customHeight="1" x14ac:dyDescent="0.25">
      <c r="A3" s="98" t="s">
        <v>257</v>
      </c>
      <c r="B3" s="99"/>
      <c r="C3" s="100"/>
      <c r="D3" s="101" t="s">
        <v>246</v>
      </c>
      <c r="E3" s="102"/>
      <c r="F3" s="103" t="s">
        <v>81</v>
      </c>
      <c r="G3" s="104" t="s">
        <v>245</v>
      </c>
      <c r="H3" s="130">
        <v>18</v>
      </c>
      <c r="I3" s="130">
        <v>4.8</v>
      </c>
      <c r="J3" s="105" t="s">
        <v>7</v>
      </c>
      <c r="K3" s="105"/>
      <c r="L3" s="105"/>
      <c r="M3" s="105"/>
      <c r="N3" s="105"/>
      <c r="O3" s="106"/>
    </row>
    <row r="4" spans="1:15" ht="15.75" x14ac:dyDescent="0.25">
      <c r="A4" s="92" t="s">
        <v>8</v>
      </c>
      <c r="B4" s="112" t="s">
        <v>9</v>
      </c>
      <c r="C4" s="113" t="s">
        <v>10</v>
      </c>
      <c r="D4" s="113" t="s">
        <v>11</v>
      </c>
      <c r="E4" s="80" t="s">
        <v>12</v>
      </c>
      <c r="F4" s="80" t="s">
        <v>13</v>
      </c>
      <c r="G4" s="80" t="s">
        <v>14</v>
      </c>
      <c r="H4" s="131" t="s">
        <v>15</v>
      </c>
      <c r="I4" s="132"/>
      <c r="J4" s="132"/>
      <c r="K4" s="133"/>
      <c r="L4" s="107" t="s">
        <v>16</v>
      </c>
      <c r="M4" s="107"/>
      <c r="N4" s="107"/>
      <c r="O4" s="147" t="s">
        <v>17</v>
      </c>
    </row>
    <row r="5" spans="1:15" ht="32.25" thickBot="1" x14ac:dyDescent="0.3">
      <c r="A5" s="169"/>
      <c r="B5" s="170"/>
      <c r="C5" s="171"/>
      <c r="D5" s="171"/>
      <c r="E5" s="172"/>
      <c r="F5" s="172"/>
      <c r="G5" s="172"/>
      <c r="H5" s="173" t="s">
        <v>18</v>
      </c>
      <c r="I5" s="173" t="s">
        <v>19</v>
      </c>
      <c r="J5" s="173" t="s">
        <v>20</v>
      </c>
      <c r="K5" s="173" t="s">
        <v>21</v>
      </c>
      <c r="L5" s="174" t="s">
        <v>22</v>
      </c>
      <c r="M5" s="173" t="s">
        <v>18</v>
      </c>
      <c r="N5" s="173" t="s">
        <v>19</v>
      </c>
      <c r="O5" s="175"/>
    </row>
    <row r="6" spans="1:15" ht="15.75" x14ac:dyDescent="0.25">
      <c r="A6" s="51">
        <v>1</v>
      </c>
      <c r="B6" s="115" t="s">
        <v>145</v>
      </c>
      <c r="C6" s="115" t="s">
        <v>0</v>
      </c>
      <c r="D6" s="115" t="s">
        <v>35</v>
      </c>
      <c r="E6" s="160">
        <v>1</v>
      </c>
      <c r="F6" s="161">
        <v>45145</v>
      </c>
      <c r="G6" s="161">
        <v>45510</v>
      </c>
      <c r="H6" s="162">
        <v>418</v>
      </c>
      <c r="I6" s="162">
        <v>86.4</v>
      </c>
      <c r="J6" s="162"/>
      <c r="K6" s="163">
        <v>504.4</v>
      </c>
      <c r="L6" s="164">
        <v>4</v>
      </c>
      <c r="M6" s="162">
        <v>55.73</v>
      </c>
      <c r="N6" s="162">
        <v>19.2</v>
      </c>
      <c r="O6" s="165">
        <f>SUM(K6-M6-N6)</f>
        <v>429.46999999999997</v>
      </c>
    </row>
    <row r="7" spans="1:15" ht="15.75" x14ac:dyDescent="0.25">
      <c r="A7" s="51">
        <v>2</v>
      </c>
      <c r="B7" s="114" t="s">
        <v>95</v>
      </c>
      <c r="C7" s="114" t="s">
        <v>96</v>
      </c>
      <c r="D7" s="114" t="s">
        <v>34</v>
      </c>
      <c r="E7" s="79">
        <v>1</v>
      </c>
      <c r="F7" s="26">
        <v>45026</v>
      </c>
      <c r="G7" s="26">
        <v>45391</v>
      </c>
      <c r="H7" s="134">
        <v>630</v>
      </c>
      <c r="I7" s="134">
        <v>86.4</v>
      </c>
      <c r="J7" s="134"/>
      <c r="K7" s="135">
        <v>716.4</v>
      </c>
      <c r="L7" s="15"/>
      <c r="M7" s="134"/>
      <c r="N7" s="134"/>
      <c r="O7" s="148">
        <f t="shared" ref="O7:O18" si="0">SUM(H7+I7)</f>
        <v>716.4</v>
      </c>
    </row>
    <row r="8" spans="1:15" ht="15.75" x14ac:dyDescent="0.25">
      <c r="A8" s="51">
        <v>3</v>
      </c>
      <c r="B8" s="114" t="s">
        <v>219</v>
      </c>
      <c r="C8" s="114" t="s">
        <v>72</v>
      </c>
      <c r="D8" s="114" t="s">
        <v>35</v>
      </c>
      <c r="E8" s="79">
        <v>1</v>
      </c>
      <c r="F8" s="26">
        <v>45236</v>
      </c>
      <c r="G8" s="26">
        <v>45601</v>
      </c>
      <c r="H8" s="134">
        <v>630</v>
      </c>
      <c r="I8" s="134">
        <v>86.4</v>
      </c>
      <c r="J8" s="134"/>
      <c r="K8" s="135">
        <v>716.4</v>
      </c>
      <c r="L8" s="76"/>
      <c r="M8" s="134"/>
      <c r="N8" s="134"/>
      <c r="O8" s="148">
        <f t="shared" si="0"/>
        <v>716.4</v>
      </c>
    </row>
    <row r="9" spans="1:15" ht="15.75" x14ac:dyDescent="0.25">
      <c r="A9" s="51">
        <v>4</v>
      </c>
      <c r="B9" s="114" t="s">
        <v>71</v>
      </c>
      <c r="C9" s="114" t="s">
        <v>72</v>
      </c>
      <c r="D9" s="114" t="s">
        <v>35</v>
      </c>
      <c r="E9" s="79">
        <v>1</v>
      </c>
      <c r="F9" s="26">
        <v>44866</v>
      </c>
      <c r="G9" s="26">
        <v>45596</v>
      </c>
      <c r="H9" s="134">
        <v>630</v>
      </c>
      <c r="I9" s="134">
        <v>86.4</v>
      </c>
      <c r="J9" s="134"/>
      <c r="K9" s="135">
        <v>716.4</v>
      </c>
      <c r="L9" s="76"/>
      <c r="M9" s="134"/>
      <c r="N9" s="134">
        <v>4.8</v>
      </c>
      <c r="O9" s="148">
        <f>SUM(K9-N9)</f>
        <v>711.6</v>
      </c>
    </row>
    <row r="10" spans="1:15" ht="15.75" x14ac:dyDescent="0.25">
      <c r="A10" s="51">
        <v>5</v>
      </c>
      <c r="B10" s="115" t="s">
        <v>160</v>
      </c>
      <c r="C10" s="114" t="s">
        <v>0</v>
      </c>
      <c r="D10" s="114" t="s">
        <v>139</v>
      </c>
      <c r="E10" s="79">
        <v>1</v>
      </c>
      <c r="F10" s="26">
        <v>45204</v>
      </c>
      <c r="G10" s="15">
        <v>45569</v>
      </c>
      <c r="H10" s="134">
        <v>418</v>
      </c>
      <c r="I10" s="134">
        <v>86.4</v>
      </c>
      <c r="J10" s="134"/>
      <c r="K10" s="135">
        <v>504.4</v>
      </c>
      <c r="L10" s="15"/>
      <c r="M10" s="134"/>
      <c r="N10" s="134"/>
      <c r="O10" s="148">
        <f t="shared" si="0"/>
        <v>504.4</v>
      </c>
    </row>
    <row r="11" spans="1:15" ht="15.75" x14ac:dyDescent="0.25">
      <c r="A11" s="51">
        <v>6</v>
      </c>
      <c r="B11" s="115" t="s">
        <v>161</v>
      </c>
      <c r="C11" s="114" t="s">
        <v>159</v>
      </c>
      <c r="D11" s="114" t="s">
        <v>150</v>
      </c>
      <c r="E11" s="79">
        <v>1</v>
      </c>
      <c r="F11" s="26">
        <v>45208</v>
      </c>
      <c r="G11" s="26">
        <v>45573</v>
      </c>
      <c r="H11" s="134">
        <v>630</v>
      </c>
      <c r="I11" s="134">
        <v>86.4</v>
      </c>
      <c r="J11" s="134"/>
      <c r="K11" s="135">
        <v>716.4</v>
      </c>
      <c r="L11" s="15"/>
      <c r="M11" s="134"/>
      <c r="N11" s="134"/>
      <c r="O11" s="148">
        <f t="shared" si="0"/>
        <v>716.4</v>
      </c>
    </row>
    <row r="12" spans="1:15" ht="15.75" x14ac:dyDescent="0.25">
      <c r="A12" s="51">
        <v>7</v>
      </c>
      <c r="B12" s="115" t="s">
        <v>251</v>
      </c>
      <c r="C12" s="114" t="s">
        <v>0</v>
      </c>
      <c r="D12" s="114" t="s">
        <v>34</v>
      </c>
      <c r="E12" s="79">
        <v>2</v>
      </c>
      <c r="F12" s="26">
        <v>45327</v>
      </c>
      <c r="G12" s="26">
        <v>45692</v>
      </c>
      <c r="H12" s="134">
        <v>348.33</v>
      </c>
      <c r="I12" s="134">
        <v>76.8</v>
      </c>
      <c r="J12" s="134"/>
      <c r="K12" s="135">
        <v>425.13</v>
      </c>
      <c r="L12" s="15"/>
      <c r="M12" s="134"/>
      <c r="N12" s="134"/>
      <c r="O12" s="148">
        <f>SUM(K12)</f>
        <v>425.13</v>
      </c>
    </row>
    <row r="13" spans="1:15" ht="15.75" x14ac:dyDescent="0.25">
      <c r="A13" s="51">
        <v>8</v>
      </c>
      <c r="B13" s="115" t="s">
        <v>242</v>
      </c>
      <c r="C13" s="114" t="s">
        <v>0</v>
      </c>
      <c r="D13" s="114" t="s">
        <v>35</v>
      </c>
      <c r="E13" s="79">
        <v>1</v>
      </c>
      <c r="F13" s="26">
        <v>45261</v>
      </c>
      <c r="G13" s="26">
        <v>45627</v>
      </c>
      <c r="H13" s="134">
        <v>418</v>
      </c>
      <c r="I13" s="134">
        <v>86.4</v>
      </c>
      <c r="J13" s="134"/>
      <c r="K13" s="135">
        <v>504.4</v>
      </c>
      <c r="L13" s="15"/>
      <c r="M13" s="134"/>
      <c r="N13" s="134"/>
      <c r="O13" s="148">
        <f>SUM(H13+I13)</f>
        <v>504.4</v>
      </c>
    </row>
    <row r="14" spans="1:15" ht="15.75" x14ac:dyDescent="0.25">
      <c r="A14" s="51">
        <v>9</v>
      </c>
      <c r="B14" s="115" t="s">
        <v>215</v>
      </c>
      <c r="C14" s="114" t="s">
        <v>216</v>
      </c>
      <c r="D14" s="114" t="s">
        <v>33</v>
      </c>
      <c r="E14" s="79">
        <v>1</v>
      </c>
      <c r="F14" s="26">
        <v>45201</v>
      </c>
      <c r="G14" s="26">
        <v>45473</v>
      </c>
      <c r="H14" s="134">
        <v>630</v>
      </c>
      <c r="I14" s="134">
        <v>86.4</v>
      </c>
      <c r="J14" s="136"/>
      <c r="K14" s="135">
        <v>716.4</v>
      </c>
      <c r="L14" s="19"/>
      <c r="M14" s="136"/>
      <c r="N14" s="136"/>
      <c r="O14" s="148">
        <f t="shared" si="0"/>
        <v>716.4</v>
      </c>
    </row>
    <row r="15" spans="1:15" ht="15.75" x14ac:dyDescent="0.25">
      <c r="A15" s="51">
        <v>10</v>
      </c>
      <c r="B15" s="115" t="s">
        <v>162</v>
      </c>
      <c r="C15" s="114" t="s">
        <v>163</v>
      </c>
      <c r="D15" s="114" t="s">
        <v>34</v>
      </c>
      <c r="E15" s="79">
        <v>1</v>
      </c>
      <c r="F15" s="26">
        <v>45208</v>
      </c>
      <c r="G15" s="26">
        <v>45573</v>
      </c>
      <c r="H15" s="134">
        <v>630</v>
      </c>
      <c r="I15" s="134">
        <v>86.4</v>
      </c>
      <c r="J15" s="134"/>
      <c r="K15" s="135">
        <v>716.4</v>
      </c>
      <c r="L15" s="15"/>
      <c r="M15" s="134"/>
      <c r="N15" s="136"/>
      <c r="O15" s="148">
        <f t="shared" si="0"/>
        <v>716.4</v>
      </c>
    </row>
    <row r="16" spans="1:15" ht="15.75" x14ac:dyDescent="0.25">
      <c r="A16" s="51">
        <v>11</v>
      </c>
      <c r="B16" s="115" t="s">
        <v>101</v>
      </c>
      <c r="C16" s="114" t="s">
        <v>31</v>
      </c>
      <c r="D16" s="114" t="s">
        <v>127</v>
      </c>
      <c r="E16" s="79">
        <v>1</v>
      </c>
      <c r="F16" s="26">
        <v>45028</v>
      </c>
      <c r="G16" s="26">
        <v>45394</v>
      </c>
      <c r="H16" s="134">
        <v>630</v>
      </c>
      <c r="I16" s="134">
        <v>86.4</v>
      </c>
      <c r="J16" s="134"/>
      <c r="K16" s="135">
        <v>716.4</v>
      </c>
      <c r="L16" s="52">
        <v>1</v>
      </c>
      <c r="M16" s="134">
        <v>21</v>
      </c>
      <c r="N16" s="134">
        <v>4.8</v>
      </c>
      <c r="O16" s="148">
        <v>690.6</v>
      </c>
    </row>
    <row r="17" spans="1:18" ht="15.75" x14ac:dyDescent="0.25">
      <c r="A17" s="51">
        <v>12</v>
      </c>
      <c r="B17" s="115" t="s">
        <v>164</v>
      </c>
      <c r="C17" s="114" t="s">
        <v>159</v>
      </c>
      <c r="D17" s="114" t="s">
        <v>150</v>
      </c>
      <c r="E17" s="79">
        <v>1</v>
      </c>
      <c r="F17" s="26">
        <v>45208</v>
      </c>
      <c r="G17" s="26">
        <v>45573</v>
      </c>
      <c r="H17" s="134">
        <v>630</v>
      </c>
      <c r="I17" s="134">
        <v>86.4</v>
      </c>
      <c r="J17" s="134"/>
      <c r="K17" s="135">
        <v>716.4</v>
      </c>
      <c r="L17" s="15"/>
      <c r="M17" s="134"/>
      <c r="N17" s="134"/>
      <c r="O17" s="148">
        <f t="shared" si="0"/>
        <v>716.4</v>
      </c>
    </row>
    <row r="18" spans="1:18" ht="15.75" x14ac:dyDescent="0.25">
      <c r="A18" s="51">
        <v>13</v>
      </c>
      <c r="B18" s="115" t="s">
        <v>220</v>
      </c>
      <c r="C18" s="114" t="s">
        <v>0</v>
      </c>
      <c r="D18" s="114" t="s">
        <v>34</v>
      </c>
      <c r="E18" s="79">
        <v>1</v>
      </c>
      <c r="F18" s="26">
        <v>45231</v>
      </c>
      <c r="G18" s="26">
        <v>45596</v>
      </c>
      <c r="H18" s="134">
        <v>418</v>
      </c>
      <c r="I18" s="134">
        <v>86.4</v>
      </c>
      <c r="J18" s="134"/>
      <c r="K18" s="135">
        <v>504.4</v>
      </c>
      <c r="L18" s="15"/>
      <c r="M18" s="134"/>
      <c r="N18" s="134"/>
      <c r="O18" s="148">
        <f t="shared" si="0"/>
        <v>504.4</v>
      </c>
    </row>
    <row r="19" spans="1:18" ht="15.75" x14ac:dyDescent="0.25">
      <c r="A19" s="51">
        <v>14</v>
      </c>
      <c r="B19" s="115" t="s">
        <v>165</v>
      </c>
      <c r="C19" s="114" t="s">
        <v>72</v>
      </c>
      <c r="D19" s="114" t="s">
        <v>139</v>
      </c>
      <c r="E19" s="79">
        <v>1</v>
      </c>
      <c r="F19" s="26">
        <v>45204</v>
      </c>
      <c r="G19" s="26">
        <v>45569</v>
      </c>
      <c r="H19" s="134">
        <v>630</v>
      </c>
      <c r="I19" s="134">
        <v>86.4</v>
      </c>
      <c r="J19" s="134"/>
      <c r="K19" s="135">
        <v>716.4</v>
      </c>
      <c r="L19" s="14"/>
      <c r="M19" s="134"/>
      <c r="N19" s="134"/>
      <c r="O19" s="148">
        <v>716.4</v>
      </c>
    </row>
    <row r="20" spans="1:18" ht="15.75" x14ac:dyDescent="0.25">
      <c r="A20" s="51">
        <v>15</v>
      </c>
      <c r="B20" s="115" t="s">
        <v>221</v>
      </c>
      <c r="C20" s="114" t="s">
        <v>0</v>
      </c>
      <c r="D20" s="114" t="s">
        <v>56</v>
      </c>
      <c r="E20" s="79">
        <v>1</v>
      </c>
      <c r="F20" s="26">
        <v>45243</v>
      </c>
      <c r="G20" s="26">
        <v>45608</v>
      </c>
      <c r="H20" s="134">
        <v>418</v>
      </c>
      <c r="I20" s="134">
        <v>86.4</v>
      </c>
      <c r="J20" s="134"/>
      <c r="K20" s="135">
        <v>504.4</v>
      </c>
      <c r="L20" s="14"/>
      <c r="M20" s="134"/>
      <c r="N20" s="134"/>
      <c r="O20" s="148">
        <v>504.4</v>
      </c>
    </row>
    <row r="21" spans="1:18" ht="15.75" x14ac:dyDescent="0.25">
      <c r="A21" s="51">
        <v>16</v>
      </c>
      <c r="B21" s="115" t="s">
        <v>166</v>
      </c>
      <c r="C21" s="114" t="s">
        <v>138</v>
      </c>
      <c r="D21" s="114" t="s">
        <v>139</v>
      </c>
      <c r="E21" s="79">
        <v>1</v>
      </c>
      <c r="F21" s="26">
        <v>45204</v>
      </c>
      <c r="G21" s="26">
        <v>45569</v>
      </c>
      <c r="H21" s="134">
        <v>630</v>
      </c>
      <c r="I21" s="134">
        <v>86.4</v>
      </c>
      <c r="J21" s="134"/>
      <c r="K21" s="135">
        <v>716.4</v>
      </c>
      <c r="L21" s="14"/>
      <c r="M21" s="134"/>
      <c r="N21" s="134"/>
      <c r="O21" s="148">
        <f t="shared" ref="O21" si="1">SUM(H21+I21)</f>
        <v>716.4</v>
      </c>
    </row>
    <row r="22" spans="1:18" s="3" customFormat="1" ht="15.75" x14ac:dyDescent="0.25">
      <c r="A22" s="51">
        <v>17</v>
      </c>
      <c r="B22" s="116" t="s">
        <v>86</v>
      </c>
      <c r="C22" s="117" t="s">
        <v>0</v>
      </c>
      <c r="D22" s="117" t="s">
        <v>34</v>
      </c>
      <c r="E22" s="79">
        <v>1</v>
      </c>
      <c r="F22" s="27" t="s">
        <v>89</v>
      </c>
      <c r="G22" s="27" t="s">
        <v>90</v>
      </c>
      <c r="H22" s="136">
        <v>418</v>
      </c>
      <c r="I22" s="134">
        <v>86.4</v>
      </c>
      <c r="J22" s="136"/>
      <c r="K22" s="135">
        <v>504.4</v>
      </c>
      <c r="L22" s="19"/>
      <c r="M22" s="136"/>
      <c r="N22" s="136"/>
      <c r="O22" s="148">
        <f>SUM(H22+I22)</f>
        <v>504.4</v>
      </c>
      <c r="P22" s="109"/>
      <c r="Q22" s="109"/>
      <c r="R22" s="109"/>
    </row>
    <row r="23" spans="1:18" s="3" customFormat="1" ht="15.75" x14ac:dyDescent="0.25">
      <c r="A23" s="51">
        <v>18</v>
      </c>
      <c r="B23" s="117" t="s">
        <v>82</v>
      </c>
      <c r="C23" s="117" t="s">
        <v>0</v>
      </c>
      <c r="D23" s="117" t="s">
        <v>35</v>
      </c>
      <c r="E23" s="79">
        <v>3</v>
      </c>
      <c r="F23" s="27" t="s">
        <v>83</v>
      </c>
      <c r="G23" s="27" t="s">
        <v>84</v>
      </c>
      <c r="H23" s="136"/>
      <c r="I23" s="134"/>
      <c r="J23" s="136">
        <v>418</v>
      </c>
      <c r="K23" s="135">
        <v>418</v>
      </c>
      <c r="L23" s="18"/>
      <c r="M23" s="136"/>
      <c r="N23" s="136"/>
      <c r="O23" s="148">
        <v>418</v>
      </c>
      <c r="P23" s="109"/>
      <c r="Q23" s="109"/>
      <c r="R23" s="109"/>
    </row>
    <row r="24" spans="1:18" s="3" customFormat="1" ht="15.75" x14ac:dyDescent="0.25">
      <c r="A24" s="51">
        <v>19</v>
      </c>
      <c r="B24" s="117" t="s">
        <v>168</v>
      </c>
      <c r="C24" s="117" t="s">
        <v>31</v>
      </c>
      <c r="D24" s="117" t="s">
        <v>34</v>
      </c>
      <c r="E24" s="79">
        <v>1</v>
      </c>
      <c r="F24" s="27" t="s">
        <v>76</v>
      </c>
      <c r="G24" s="27" t="s">
        <v>167</v>
      </c>
      <c r="H24" s="134">
        <v>630</v>
      </c>
      <c r="I24" s="134">
        <v>86.4</v>
      </c>
      <c r="J24" s="134"/>
      <c r="K24" s="135">
        <v>716.4</v>
      </c>
      <c r="L24" s="15"/>
      <c r="M24" s="134"/>
      <c r="N24" s="134"/>
      <c r="O24" s="148">
        <f>SUM(H24+I24)</f>
        <v>716.4</v>
      </c>
      <c r="P24" s="109"/>
      <c r="Q24" s="109"/>
      <c r="R24" s="109"/>
    </row>
    <row r="25" spans="1:18" s="3" customFormat="1" ht="15.75" x14ac:dyDescent="0.25">
      <c r="A25" s="51">
        <v>20</v>
      </c>
      <c r="B25" s="117" t="s">
        <v>65</v>
      </c>
      <c r="C25" s="117" t="s">
        <v>0</v>
      </c>
      <c r="D25" s="117" t="s">
        <v>35</v>
      </c>
      <c r="E25" s="79" t="s">
        <v>249</v>
      </c>
      <c r="F25" s="27" t="s">
        <v>66</v>
      </c>
      <c r="G25" s="27" t="s">
        <v>69</v>
      </c>
      <c r="H25" s="136"/>
      <c r="I25" s="134"/>
      <c r="J25" s="136">
        <v>209</v>
      </c>
      <c r="K25" s="135">
        <v>209</v>
      </c>
      <c r="L25" s="19"/>
      <c r="M25" s="136"/>
      <c r="N25" s="136"/>
      <c r="O25" s="148">
        <v>209</v>
      </c>
      <c r="P25" s="109"/>
      <c r="Q25" s="109"/>
      <c r="R25" s="109"/>
    </row>
    <row r="26" spans="1:18" s="3" customFormat="1" ht="15.75" x14ac:dyDescent="0.25">
      <c r="A26" s="51">
        <v>21</v>
      </c>
      <c r="B26" s="117" t="s">
        <v>252</v>
      </c>
      <c r="C26" s="117" t="s">
        <v>0</v>
      </c>
      <c r="D26" s="117" t="s">
        <v>56</v>
      </c>
      <c r="E26" s="79">
        <v>2</v>
      </c>
      <c r="F26" s="27" t="s">
        <v>253</v>
      </c>
      <c r="G26" s="27" t="s">
        <v>254</v>
      </c>
      <c r="H26" s="134">
        <v>348.33</v>
      </c>
      <c r="I26" s="134">
        <v>76.8</v>
      </c>
      <c r="J26" s="134"/>
      <c r="K26" s="135">
        <v>425.13</v>
      </c>
      <c r="L26" s="15"/>
      <c r="M26" s="134"/>
      <c r="N26" s="134"/>
      <c r="O26" s="148">
        <f>SUM(K26)</f>
        <v>425.13</v>
      </c>
      <c r="P26" s="109"/>
      <c r="Q26" s="109"/>
      <c r="R26" s="109"/>
    </row>
    <row r="27" spans="1:18" s="3" customFormat="1" ht="15.75" x14ac:dyDescent="0.25">
      <c r="A27" s="51">
        <v>22</v>
      </c>
      <c r="B27" s="117" t="s">
        <v>169</v>
      </c>
      <c r="C27" s="117" t="s">
        <v>0</v>
      </c>
      <c r="D27" s="117" t="s">
        <v>34</v>
      </c>
      <c r="E27" s="79">
        <v>1</v>
      </c>
      <c r="F27" s="27" t="s">
        <v>76</v>
      </c>
      <c r="G27" s="27" t="s">
        <v>212</v>
      </c>
      <c r="H27" s="136">
        <v>418</v>
      </c>
      <c r="I27" s="134">
        <v>86.4</v>
      </c>
      <c r="J27" s="136"/>
      <c r="K27" s="135">
        <v>504.4</v>
      </c>
      <c r="L27" s="19"/>
      <c r="M27" s="136"/>
      <c r="N27" s="136"/>
      <c r="O27" s="148">
        <f t="shared" ref="O27:O32" si="2">SUM(H27+I27)</f>
        <v>504.4</v>
      </c>
      <c r="P27" s="109"/>
      <c r="Q27" s="109"/>
      <c r="R27" s="109"/>
    </row>
    <row r="28" spans="1:18" s="3" customFormat="1" ht="15.75" x14ac:dyDescent="0.25">
      <c r="A28" s="51">
        <v>23</v>
      </c>
      <c r="B28" s="117" t="s">
        <v>170</v>
      </c>
      <c r="C28" s="117" t="s">
        <v>31</v>
      </c>
      <c r="D28" s="117" t="s">
        <v>42</v>
      </c>
      <c r="E28" s="79">
        <v>1</v>
      </c>
      <c r="F28" s="27" t="s">
        <v>76</v>
      </c>
      <c r="G28" s="27" t="s">
        <v>167</v>
      </c>
      <c r="H28" s="134">
        <v>630</v>
      </c>
      <c r="I28" s="134">
        <v>86.4</v>
      </c>
      <c r="J28" s="134"/>
      <c r="K28" s="135">
        <v>716.4</v>
      </c>
      <c r="L28" s="15"/>
      <c r="M28" s="134"/>
      <c r="N28" s="134"/>
      <c r="O28" s="148">
        <f t="shared" si="2"/>
        <v>716.4</v>
      </c>
      <c r="P28" s="109"/>
      <c r="Q28" s="109"/>
      <c r="R28" s="109"/>
    </row>
    <row r="29" spans="1:18" s="3" customFormat="1" ht="15.75" x14ac:dyDescent="0.25">
      <c r="A29" s="51">
        <v>24</v>
      </c>
      <c r="B29" s="117" t="s">
        <v>171</v>
      </c>
      <c r="C29" s="117" t="s">
        <v>163</v>
      </c>
      <c r="D29" s="117" t="s">
        <v>34</v>
      </c>
      <c r="E29" s="79">
        <v>1</v>
      </c>
      <c r="F29" s="27" t="s">
        <v>172</v>
      </c>
      <c r="G29" s="27" t="s">
        <v>173</v>
      </c>
      <c r="H29" s="134">
        <v>630</v>
      </c>
      <c r="I29" s="134">
        <v>86.4</v>
      </c>
      <c r="J29" s="134"/>
      <c r="K29" s="135">
        <v>716.4</v>
      </c>
      <c r="L29" s="14"/>
      <c r="M29" s="134"/>
      <c r="N29" s="134"/>
      <c r="O29" s="148">
        <f t="shared" si="2"/>
        <v>716.4</v>
      </c>
      <c r="P29" s="109"/>
      <c r="Q29" s="109"/>
      <c r="R29" s="109"/>
    </row>
    <row r="30" spans="1:18" s="3" customFormat="1" ht="15.75" x14ac:dyDescent="0.25">
      <c r="A30" s="51">
        <v>25</v>
      </c>
      <c r="B30" s="117" t="s">
        <v>241</v>
      </c>
      <c r="C30" s="117" t="s">
        <v>152</v>
      </c>
      <c r="D30" s="117" t="s">
        <v>42</v>
      </c>
      <c r="E30" s="79">
        <v>1</v>
      </c>
      <c r="F30" s="27" t="s">
        <v>76</v>
      </c>
      <c r="G30" s="27" t="s">
        <v>167</v>
      </c>
      <c r="H30" s="134">
        <v>630</v>
      </c>
      <c r="I30" s="134">
        <v>86.4</v>
      </c>
      <c r="J30" s="134"/>
      <c r="K30" s="135">
        <v>716.4</v>
      </c>
      <c r="L30" s="15"/>
      <c r="M30" s="134"/>
      <c r="N30" s="134"/>
      <c r="O30" s="148">
        <f t="shared" si="2"/>
        <v>716.4</v>
      </c>
      <c r="P30" s="109"/>
      <c r="Q30" s="109"/>
      <c r="R30" s="109"/>
    </row>
    <row r="31" spans="1:18" s="3" customFormat="1" ht="15.75" x14ac:dyDescent="0.25">
      <c r="A31" s="51">
        <v>26</v>
      </c>
      <c r="B31" s="117" t="s">
        <v>44</v>
      </c>
      <c r="C31" s="117" t="s">
        <v>43</v>
      </c>
      <c r="D31" s="117" t="s">
        <v>42</v>
      </c>
      <c r="E31" s="79">
        <v>1</v>
      </c>
      <c r="F31" s="53">
        <v>44440</v>
      </c>
      <c r="G31" s="27" t="s">
        <v>47</v>
      </c>
      <c r="H31" s="136">
        <v>630</v>
      </c>
      <c r="I31" s="134">
        <v>86.4</v>
      </c>
      <c r="J31" s="137"/>
      <c r="K31" s="135">
        <v>716.4</v>
      </c>
      <c r="L31" s="20"/>
      <c r="M31" s="137"/>
      <c r="N31" s="137"/>
      <c r="O31" s="148">
        <f t="shared" si="2"/>
        <v>716.4</v>
      </c>
      <c r="P31" s="109"/>
      <c r="Q31" s="109"/>
      <c r="R31" s="109"/>
    </row>
    <row r="32" spans="1:18" s="3" customFormat="1" ht="15.75" x14ac:dyDescent="0.25">
      <c r="A32" s="51">
        <v>27</v>
      </c>
      <c r="B32" s="117" t="s">
        <v>175</v>
      </c>
      <c r="C32" s="117" t="s">
        <v>138</v>
      </c>
      <c r="D32" s="117" t="s">
        <v>139</v>
      </c>
      <c r="E32" s="79">
        <v>1</v>
      </c>
      <c r="F32" s="53">
        <v>45208</v>
      </c>
      <c r="G32" s="27" t="s">
        <v>167</v>
      </c>
      <c r="H32" s="136">
        <v>630</v>
      </c>
      <c r="I32" s="134">
        <v>86.4</v>
      </c>
      <c r="J32" s="134"/>
      <c r="K32" s="135">
        <v>716.4</v>
      </c>
      <c r="L32" s="15"/>
      <c r="M32" s="134"/>
      <c r="N32" s="134"/>
      <c r="O32" s="148">
        <f t="shared" si="2"/>
        <v>716.4</v>
      </c>
      <c r="P32" s="109"/>
      <c r="Q32" s="109"/>
      <c r="R32" s="109"/>
    </row>
    <row r="33" spans="1:18" s="3" customFormat="1" ht="15.75" x14ac:dyDescent="0.25">
      <c r="A33" s="51">
        <v>28</v>
      </c>
      <c r="B33" s="118" t="s">
        <v>122</v>
      </c>
      <c r="C33" s="176" t="s">
        <v>0</v>
      </c>
      <c r="D33" s="118" t="s">
        <v>35</v>
      </c>
      <c r="E33" s="79">
        <v>1</v>
      </c>
      <c r="F33" s="72">
        <v>45048</v>
      </c>
      <c r="G33" s="73" t="s">
        <v>124</v>
      </c>
      <c r="H33" s="137">
        <v>418</v>
      </c>
      <c r="I33" s="134">
        <v>86.4</v>
      </c>
      <c r="J33" s="137"/>
      <c r="K33" s="135">
        <v>504.4</v>
      </c>
      <c r="L33" s="74"/>
      <c r="M33" s="137"/>
      <c r="N33" s="137"/>
      <c r="O33" s="148">
        <v>504.4</v>
      </c>
      <c r="P33" s="109"/>
      <c r="Q33" s="109"/>
      <c r="R33" s="109"/>
    </row>
    <row r="34" spans="1:18" s="3" customFormat="1" ht="15.75" x14ac:dyDescent="0.25">
      <c r="A34" s="51">
        <v>29</v>
      </c>
      <c r="B34" s="118" t="s">
        <v>176</v>
      </c>
      <c r="C34" s="124" t="s">
        <v>163</v>
      </c>
      <c r="D34" s="118" t="s">
        <v>34</v>
      </c>
      <c r="E34" s="79" t="s">
        <v>249</v>
      </c>
      <c r="F34" s="72">
        <v>45201</v>
      </c>
      <c r="G34" s="73" t="s">
        <v>198</v>
      </c>
      <c r="H34" s="136">
        <v>189</v>
      </c>
      <c r="I34" s="134">
        <v>48</v>
      </c>
      <c r="J34" s="136">
        <v>210</v>
      </c>
      <c r="K34" s="135">
        <v>447</v>
      </c>
      <c r="L34" s="19"/>
      <c r="M34" s="136"/>
      <c r="N34" s="136">
        <v>14.4</v>
      </c>
      <c r="O34" s="148">
        <f>SUM(K34-N34)</f>
        <v>432.6</v>
      </c>
      <c r="P34" s="109"/>
      <c r="Q34" s="109"/>
      <c r="R34" s="109"/>
    </row>
    <row r="35" spans="1:18" s="3" customFormat="1" ht="15.75" x14ac:dyDescent="0.25">
      <c r="A35" s="51">
        <v>30</v>
      </c>
      <c r="B35" s="118" t="s">
        <v>222</v>
      </c>
      <c r="C35" s="124" t="s">
        <v>0</v>
      </c>
      <c r="D35" s="118" t="s">
        <v>139</v>
      </c>
      <c r="E35" s="79">
        <v>1</v>
      </c>
      <c r="F35" s="72">
        <v>45243</v>
      </c>
      <c r="G35" s="73" t="s">
        <v>223</v>
      </c>
      <c r="H35" s="134">
        <v>418</v>
      </c>
      <c r="I35" s="134">
        <v>86.4</v>
      </c>
      <c r="J35" s="134"/>
      <c r="K35" s="135">
        <v>504.4</v>
      </c>
      <c r="L35" s="14"/>
      <c r="M35" s="134"/>
      <c r="N35" s="134"/>
      <c r="O35" s="148">
        <f>SUM(H35+I35)</f>
        <v>504.4</v>
      </c>
      <c r="P35" s="109"/>
      <c r="Q35" s="109"/>
      <c r="R35" s="109"/>
    </row>
    <row r="36" spans="1:18" s="3" customFormat="1" ht="15.75" x14ac:dyDescent="0.25">
      <c r="A36" s="51">
        <v>31</v>
      </c>
      <c r="B36" s="117" t="s">
        <v>93</v>
      </c>
      <c r="C36" s="116" t="s">
        <v>0</v>
      </c>
      <c r="D36" s="116" t="s">
        <v>35</v>
      </c>
      <c r="E36" s="79">
        <v>1</v>
      </c>
      <c r="F36" s="53">
        <v>45026</v>
      </c>
      <c r="G36" s="27"/>
      <c r="H36" s="136">
        <v>418</v>
      </c>
      <c r="I36" s="134">
        <v>86.4</v>
      </c>
      <c r="J36" s="136"/>
      <c r="K36" s="135">
        <v>504.4</v>
      </c>
      <c r="L36" s="19"/>
      <c r="M36" s="136"/>
      <c r="N36" s="136"/>
      <c r="O36" s="148">
        <f>SUM(H36+I36)</f>
        <v>504.4</v>
      </c>
      <c r="P36" s="109"/>
      <c r="Q36" s="109"/>
      <c r="R36" s="109"/>
    </row>
    <row r="37" spans="1:18" s="3" customFormat="1" ht="15.75" x14ac:dyDescent="0.25">
      <c r="A37" s="51">
        <v>32</v>
      </c>
      <c r="B37" s="117" t="s">
        <v>217</v>
      </c>
      <c r="C37" s="116" t="s">
        <v>163</v>
      </c>
      <c r="D37" s="116" t="s">
        <v>34</v>
      </c>
      <c r="E37" s="79">
        <v>1</v>
      </c>
      <c r="F37" s="53">
        <v>45200</v>
      </c>
      <c r="G37" s="27" t="s">
        <v>214</v>
      </c>
      <c r="H37" s="136">
        <v>630</v>
      </c>
      <c r="I37" s="134">
        <v>86.4</v>
      </c>
      <c r="J37" s="136"/>
      <c r="K37" s="135">
        <v>716.4</v>
      </c>
      <c r="L37" s="19"/>
      <c r="M37" s="136"/>
      <c r="N37" s="136"/>
      <c r="O37" s="148">
        <f>SUM(H37+I37)</f>
        <v>716.4</v>
      </c>
      <c r="P37" s="109"/>
      <c r="Q37" s="109"/>
      <c r="R37" s="109"/>
    </row>
    <row r="38" spans="1:18" s="3" customFormat="1" ht="15.75" x14ac:dyDescent="0.25">
      <c r="A38" s="51">
        <v>33</v>
      </c>
      <c r="B38" s="117" t="s">
        <v>119</v>
      </c>
      <c r="C38" s="117" t="s">
        <v>0</v>
      </c>
      <c r="D38" s="117" t="s">
        <v>120</v>
      </c>
      <c r="E38" s="79">
        <v>1</v>
      </c>
      <c r="F38" s="27" t="s">
        <v>123</v>
      </c>
      <c r="G38" s="28">
        <v>45413</v>
      </c>
      <c r="H38" s="137">
        <v>418</v>
      </c>
      <c r="I38" s="134">
        <v>86.4</v>
      </c>
      <c r="J38" s="136"/>
      <c r="K38" s="135">
        <v>504.4</v>
      </c>
      <c r="L38" s="19"/>
      <c r="M38" s="136"/>
      <c r="N38" s="136"/>
      <c r="O38" s="148">
        <f t="shared" ref="O38:O43" si="3">SUM(H38+I38)</f>
        <v>504.4</v>
      </c>
      <c r="P38" s="109"/>
      <c r="Q38" s="109"/>
      <c r="R38" s="109"/>
    </row>
    <row r="39" spans="1:18" s="3" customFormat="1" ht="15.75" x14ac:dyDescent="0.25">
      <c r="A39" s="51">
        <v>34</v>
      </c>
      <c r="B39" s="117" t="s">
        <v>73</v>
      </c>
      <c r="C39" s="117" t="s">
        <v>0</v>
      </c>
      <c r="D39" s="117" t="s">
        <v>34</v>
      </c>
      <c r="E39" s="79">
        <v>1</v>
      </c>
      <c r="F39" s="27" t="s">
        <v>70</v>
      </c>
      <c r="G39" s="28">
        <v>45238</v>
      </c>
      <c r="H39" s="137">
        <v>418</v>
      </c>
      <c r="I39" s="134">
        <v>86.4</v>
      </c>
      <c r="J39" s="136"/>
      <c r="K39" s="135">
        <v>504.4</v>
      </c>
      <c r="L39" s="19"/>
      <c r="M39" s="136"/>
      <c r="N39" s="136"/>
      <c r="O39" s="148">
        <f t="shared" si="3"/>
        <v>504.4</v>
      </c>
      <c r="P39" s="109"/>
      <c r="Q39" s="109"/>
      <c r="R39" s="109"/>
    </row>
    <row r="40" spans="1:18" s="3" customFormat="1" ht="15.75" x14ac:dyDescent="0.25">
      <c r="A40" s="51">
        <v>35</v>
      </c>
      <c r="B40" s="117" t="s">
        <v>94</v>
      </c>
      <c r="C40" s="117" t="s">
        <v>31</v>
      </c>
      <c r="D40" s="117" t="s">
        <v>35</v>
      </c>
      <c r="E40" s="79">
        <v>1</v>
      </c>
      <c r="F40" s="27" t="s">
        <v>92</v>
      </c>
      <c r="G40" s="28"/>
      <c r="H40" s="137">
        <v>630</v>
      </c>
      <c r="I40" s="134">
        <v>86.4</v>
      </c>
      <c r="J40" s="136"/>
      <c r="K40" s="135">
        <v>716.4</v>
      </c>
      <c r="L40" s="19"/>
      <c r="M40" s="136"/>
      <c r="N40" s="136"/>
      <c r="O40" s="148">
        <f t="shared" si="3"/>
        <v>716.4</v>
      </c>
      <c r="P40" s="109"/>
      <c r="Q40" s="109"/>
      <c r="R40" s="109"/>
    </row>
    <row r="41" spans="1:18" s="3" customFormat="1" ht="15.75" x14ac:dyDescent="0.25">
      <c r="A41" s="51">
        <v>36</v>
      </c>
      <c r="B41" s="117" t="s">
        <v>132</v>
      </c>
      <c r="C41" s="117" t="s">
        <v>0</v>
      </c>
      <c r="D41" s="117" t="s">
        <v>34</v>
      </c>
      <c r="E41" s="79">
        <v>1</v>
      </c>
      <c r="F41" s="27" t="s">
        <v>135</v>
      </c>
      <c r="G41" s="28">
        <v>45475</v>
      </c>
      <c r="H41" s="137">
        <v>418</v>
      </c>
      <c r="I41" s="134">
        <v>86.4</v>
      </c>
      <c r="J41" s="136"/>
      <c r="K41" s="135">
        <v>504.4</v>
      </c>
      <c r="L41" s="19"/>
      <c r="M41" s="136"/>
      <c r="N41" s="136"/>
      <c r="O41" s="148">
        <f t="shared" si="3"/>
        <v>504.4</v>
      </c>
      <c r="P41" s="109"/>
      <c r="Q41" s="109"/>
      <c r="R41" s="109"/>
    </row>
    <row r="42" spans="1:18" s="3" customFormat="1" ht="15.75" x14ac:dyDescent="0.25">
      <c r="A42" s="51">
        <v>37</v>
      </c>
      <c r="B42" s="117" t="s">
        <v>151</v>
      </c>
      <c r="C42" s="117" t="s">
        <v>152</v>
      </c>
      <c r="D42" s="117" t="s">
        <v>139</v>
      </c>
      <c r="E42" s="79">
        <v>1</v>
      </c>
      <c r="F42" s="27" t="s">
        <v>153</v>
      </c>
      <c r="G42" s="28">
        <v>45540</v>
      </c>
      <c r="H42" s="137">
        <v>630</v>
      </c>
      <c r="I42" s="134">
        <v>86.4</v>
      </c>
      <c r="J42" s="136"/>
      <c r="K42" s="135">
        <v>716.4</v>
      </c>
      <c r="L42" s="19"/>
      <c r="M42" s="136"/>
      <c r="N42" s="136"/>
      <c r="O42" s="148">
        <f t="shared" si="3"/>
        <v>716.4</v>
      </c>
      <c r="P42" s="109"/>
      <c r="Q42" s="109"/>
      <c r="R42" s="109"/>
    </row>
    <row r="43" spans="1:18" s="3" customFormat="1" ht="15.75" x14ac:dyDescent="0.25">
      <c r="A43" s="51">
        <v>38</v>
      </c>
      <c r="B43" s="117" t="s">
        <v>177</v>
      </c>
      <c r="C43" s="117" t="s">
        <v>178</v>
      </c>
      <c r="D43" s="117" t="s">
        <v>42</v>
      </c>
      <c r="E43" s="79">
        <v>1</v>
      </c>
      <c r="F43" s="27" t="s">
        <v>76</v>
      </c>
      <c r="G43" s="28">
        <v>45573</v>
      </c>
      <c r="H43" s="137">
        <v>630</v>
      </c>
      <c r="I43" s="134">
        <v>86.4</v>
      </c>
      <c r="J43" s="134"/>
      <c r="K43" s="135">
        <v>716.4</v>
      </c>
      <c r="L43" s="15"/>
      <c r="M43" s="134"/>
      <c r="N43" s="134"/>
      <c r="O43" s="148">
        <f t="shared" si="3"/>
        <v>716.4</v>
      </c>
      <c r="P43" s="109"/>
      <c r="Q43" s="109"/>
      <c r="R43" s="109"/>
    </row>
    <row r="44" spans="1:18" s="3" customFormat="1" ht="15.75" x14ac:dyDescent="0.25">
      <c r="A44" s="51">
        <v>39</v>
      </c>
      <c r="B44" s="117" t="s">
        <v>179</v>
      </c>
      <c r="C44" s="117" t="s">
        <v>0</v>
      </c>
      <c r="D44" s="117" t="s">
        <v>139</v>
      </c>
      <c r="E44" s="79">
        <v>1</v>
      </c>
      <c r="F44" s="27" t="s">
        <v>174</v>
      </c>
      <c r="G44" s="28">
        <v>45566</v>
      </c>
      <c r="H44" s="137">
        <v>418</v>
      </c>
      <c r="I44" s="134">
        <v>86.4</v>
      </c>
      <c r="J44" s="137"/>
      <c r="K44" s="135">
        <v>504.4</v>
      </c>
      <c r="L44" s="20"/>
      <c r="M44" s="137"/>
      <c r="N44" s="137"/>
      <c r="O44" s="148">
        <f t="shared" ref="O44:O60" si="4">SUM(H44+I44)</f>
        <v>504.4</v>
      </c>
      <c r="P44" s="109"/>
      <c r="Q44" s="109"/>
      <c r="R44" s="109"/>
    </row>
    <row r="45" spans="1:18" s="3" customFormat="1" ht="15.75" x14ac:dyDescent="0.25">
      <c r="A45" s="51">
        <v>40</v>
      </c>
      <c r="B45" s="117" t="s">
        <v>224</v>
      </c>
      <c r="C45" s="117" t="s">
        <v>152</v>
      </c>
      <c r="D45" s="117" t="s">
        <v>34</v>
      </c>
      <c r="E45" s="79">
        <v>1</v>
      </c>
      <c r="F45" s="27" t="s">
        <v>225</v>
      </c>
      <c r="G45" s="28">
        <v>45230</v>
      </c>
      <c r="H45" s="134">
        <v>630</v>
      </c>
      <c r="I45" s="134">
        <v>86.4</v>
      </c>
      <c r="J45" s="134"/>
      <c r="K45" s="135">
        <v>716.4</v>
      </c>
      <c r="L45" s="15"/>
      <c r="M45" s="134"/>
      <c r="N45" s="134"/>
      <c r="O45" s="148">
        <f t="shared" si="4"/>
        <v>716.4</v>
      </c>
      <c r="P45" s="109"/>
      <c r="Q45" s="109"/>
      <c r="R45" s="109"/>
    </row>
    <row r="46" spans="1:18" s="3" customFormat="1" ht="15.75" x14ac:dyDescent="0.25">
      <c r="A46" s="51">
        <v>41</v>
      </c>
      <c r="B46" s="117" t="s">
        <v>121</v>
      </c>
      <c r="C46" s="117" t="s">
        <v>0</v>
      </c>
      <c r="D46" s="117" t="s">
        <v>35</v>
      </c>
      <c r="E46" s="79">
        <v>1</v>
      </c>
      <c r="F46" s="27" t="s">
        <v>123</v>
      </c>
      <c r="G46" s="27" t="s">
        <v>124</v>
      </c>
      <c r="H46" s="136">
        <v>418</v>
      </c>
      <c r="I46" s="134">
        <v>86.4</v>
      </c>
      <c r="J46" s="136"/>
      <c r="K46" s="135">
        <v>504.4</v>
      </c>
      <c r="L46" s="19"/>
      <c r="M46" s="136"/>
      <c r="N46" s="136"/>
      <c r="O46" s="148">
        <f t="shared" si="4"/>
        <v>504.4</v>
      </c>
      <c r="P46" s="109"/>
      <c r="Q46" s="109"/>
      <c r="R46" s="109"/>
    </row>
    <row r="47" spans="1:18" s="3" customFormat="1" ht="15.75" x14ac:dyDescent="0.25">
      <c r="A47" s="51">
        <v>42</v>
      </c>
      <c r="B47" s="117" t="s">
        <v>98</v>
      </c>
      <c r="C47" s="117" t="s">
        <v>97</v>
      </c>
      <c r="D47" s="117" t="s">
        <v>34</v>
      </c>
      <c r="E47" s="79">
        <v>1</v>
      </c>
      <c r="F47" s="27" t="s">
        <v>92</v>
      </c>
      <c r="G47" s="27" t="s">
        <v>99</v>
      </c>
      <c r="H47" s="136">
        <v>630</v>
      </c>
      <c r="I47" s="134">
        <v>86.4</v>
      </c>
      <c r="J47" s="136"/>
      <c r="K47" s="135">
        <v>716.4</v>
      </c>
      <c r="L47" s="19"/>
      <c r="M47" s="136"/>
      <c r="N47" s="136"/>
      <c r="O47" s="149">
        <f t="shared" si="4"/>
        <v>716.4</v>
      </c>
      <c r="P47" s="109"/>
      <c r="Q47" s="109"/>
      <c r="R47" s="109"/>
    </row>
    <row r="48" spans="1:18" s="3" customFormat="1" ht="15.75" x14ac:dyDescent="0.25">
      <c r="A48" s="51">
        <v>43</v>
      </c>
      <c r="B48" s="117" t="s">
        <v>100</v>
      </c>
      <c r="C48" s="117" t="s">
        <v>0</v>
      </c>
      <c r="D48" s="117" t="s">
        <v>35</v>
      </c>
      <c r="E48" s="79">
        <v>1</v>
      </c>
      <c r="F48" s="27" t="s">
        <v>92</v>
      </c>
      <c r="G48" s="27" t="s">
        <v>99</v>
      </c>
      <c r="H48" s="136">
        <v>418</v>
      </c>
      <c r="I48" s="134">
        <v>86.4</v>
      </c>
      <c r="J48" s="136"/>
      <c r="K48" s="135">
        <v>504.4</v>
      </c>
      <c r="L48" s="69"/>
      <c r="M48" s="136"/>
      <c r="N48" s="136"/>
      <c r="O48" s="149">
        <v>504.4</v>
      </c>
      <c r="P48" s="109"/>
      <c r="Q48" s="109"/>
      <c r="R48" s="109"/>
    </row>
    <row r="49" spans="1:18" s="3" customFormat="1" ht="15.75" x14ac:dyDescent="0.25">
      <c r="A49" s="51">
        <v>44</v>
      </c>
      <c r="B49" s="117" t="s">
        <v>180</v>
      </c>
      <c r="C49" s="117" t="s">
        <v>0</v>
      </c>
      <c r="D49" s="117" t="s">
        <v>34</v>
      </c>
      <c r="E49" s="79">
        <v>1</v>
      </c>
      <c r="F49" s="27" t="s">
        <v>172</v>
      </c>
      <c r="G49" s="27" t="s">
        <v>213</v>
      </c>
      <c r="H49" s="136">
        <v>418</v>
      </c>
      <c r="I49" s="134">
        <v>86.4</v>
      </c>
      <c r="J49" s="136"/>
      <c r="K49" s="135">
        <v>504.4</v>
      </c>
      <c r="L49" s="69"/>
      <c r="M49" s="136"/>
      <c r="N49" s="136"/>
      <c r="O49" s="149">
        <v>504.4</v>
      </c>
      <c r="P49" s="109"/>
      <c r="Q49" s="109"/>
      <c r="R49" s="109"/>
    </row>
    <row r="50" spans="1:18" s="3" customFormat="1" ht="15.75" x14ac:dyDescent="0.25">
      <c r="A50" s="51">
        <v>45</v>
      </c>
      <c r="B50" s="117" t="s">
        <v>133</v>
      </c>
      <c r="C50" s="117" t="s">
        <v>138</v>
      </c>
      <c r="D50" s="117" t="s">
        <v>139</v>
      </c>
      <c r="E50" s="79" t="s">
        <v>249</v>
      </c>
      <c r="F50" s="27" t="s">
        <v>137</v>
      </c>
      <c r="G50" s="27"/>
      <c r="H50" s="136"/>
      <c r="I50" s="134"/>
      <c r="J50" s="136">
        <v>378</v>
      </c>
      <c r="K50" s="135">
        <v>378</v>
      </c>
      <c r="L50" s="19"/>
      <c r="M50" s="136"/>
      <c r="N50" s="136"/>
      <c r="O50" s="149">
        <v>378</v>
      </c>
      <c r="P50" s="109"/>
      <c r="Q50" s="109"/>
      <c r="R50" s="109"/>
    </row>
    <row r="51" spans="1:18" s="3" customFormat="1" ht="15.75" x14ac:dyDescent="0.25">
      <c r="A51" s="51">
        <v>46</v>
      </c>
      <c r="B51" s="117" t="s">
        <v>181</v>
      </c>
      <c r="C51" s="117" t="s">
        <v>182</v>
      </c>
      <c r="D51" s="117" t="s">
        <v>34</v>
      </c>
      <c r="E51" s="79" t="s">
        <v>249</v>
      </c>
      <c r="F51" s="27" t="s">
        <v>76</v>
      </c>
      <c r="G51" s="27" t="s">
        <v>167</v>
      </c>
      <c r="H51" s="136">
        <v>336</v>
      </c>
      <c r="I51" s="134">
        <v>72</v>
      </c>
      <c r="J51" s="134">
        <v>210</v>
      </c>
      <c r="K51" s="135">
        <v>618</v>
      </c>
      <c r="L51" s="15"/>
      <c r="M51" s="134"/>
      <c r="N51" s="134">
        <v>28.8</v>
      </c>
      <c r="O51" s="148">
        <f>SUM(K51-N51)</f>
        <v>589.20000000000005</v>
      </c>
      <c r="P51" s="109"/>
      <c r="Q51" s="109"/>
      <c r="R51" s="109"/>
    </row>
    <row r="52" spans="1:18" s="3" customFormat="1" ht="15.75" x14ac:dyDescent="0.25">
      <c r="A52" s="51">
        <v>47</v>
      </c>
      <c r="B52" s="117" t="s">
        <v>218</v>
      </c>
      <c r="C52" s="117" t="s">
        <v>184</v>
      </c>
      <c r="D52" s="117" t="s">
        <v>42</v>
      </c>
      <c r="E52" s="79">
        <v>1</v>
      </c>
      <c r="F52" s="27" t="s">
        <v>76</v>
      </c>
      <c r="G52" s="27" t="s">
        <v>167</v>
      </c>
      <c r="H52" s="134">
        <v>630</v>
      </c>
      <c r="I52" s="134">
        <v>86.4</v>
      </c>
      <c r="J52" s="134"/>
      <c r="K52" s="135">
        <v>716.4</v>
      </c>
      <c r="L52" s="15"/>
      <c r="M52" s="134"/>
      <c r="N52" s="134"/>
      <c r="O52" s="148">
        <f t="shared" si="4"/>
        <v>716.4</v>
      </c>
      <c r="P52" s="109"/>
      <c r="Q52" s="109"/>
      <c r="R52" s="109"/>
    </row>
    <row r="53" spans="1:18" s="3" customFormat="1" ht="15.75" x14ac:dyDescent="0.25">
      <c r="A53" s="51">
        <v>48</v>
      </c>
      <c r="B53" s="117" t="s">
        <v>183</v>
      </c>
      <c r="C53" s="117" t="s">
        <v>152</v>
      </c>
      <c r="D53" s="117" t="s">
        <v>42</v>
      </c>
      <c r="E53" s="79">
        <v>1</v>
      </c>
      <c r="F53" s="27" t="s">
        <v>76</v>
      </c>
      <c r="G53" s="27" t="s">
        <v>167</v>
      </c>
      <c r="H53" s="134">
        <v>630</v>
      </c>
      <c r="I53" s="134">
        <v>86.4</v>
      </c>
      <c r="J53" s="134"/>
      <c r="K53" s="135">
        <v>716.4</v>
      </c>
      <c r="L53" s="15"/>
      <c r="M53" s="134"/>
      <c r="N53" s="134"/>
      <c r="O53" s="148">
        <f t="shared" si="4"/>
        <v>716.4</v>
      </c>
      <c r="P53" s="109"/>
      <c r="Q53" s="109"/>
      <c r="R53" s="109"/>
    </row>
    <row r="54" spans="1:18" s="3" customFormat="1" ht="15.75" x14ac:dyDescent="0.25">
      <c r="A54" s="51">
        <v>49</v>
      </c>
      <c r="B54" s="117" t="s">
        <v>185</v>
      </c>
      <c r="C54" s="117" t="s">
        <v>31</v>
      </c>
      <c r="D54" s="117" t="s">
        <v>34</v>
      </c>
      <c r="E54" s="79">
        <v>1</v>
      </c>
      <c r="F54" s="27" t="s">
        <v>76</v>
      </c>
      <c r="G54" s="27" t="s">
        <v>167</v>
      </c>
      <c r="H54" s="134">
        <v>630</v>
      </c>
      <c r="I54" s="134">
        <v>86.4</v>
      </c>
      <c r="J54" s="134"/>
      <c r="K54" s="135">
        <v>716.4</v>
      </c>
      <c r="L54" s="15"/>
      <c r="M54" s="134"/>
      <c r="N54" s="134"/>
      <c r="O54" s="148">
        <f t="shared" si="4"/>
        <v>716.4</v>
      </c>
      <c r="P54" s="109"/>
      <c r="Q54" s="109"/>
      <c r="R54" s="109"/>
    </row>
    <row r="55" spans="1:18" s="3" customFormat="1" ht="15.75" x14ac:dyDescent="0.25">
      <c r="A55" s="51">
        <v>50</v>
      </c>
      <c r="B55" s="117" t="s">
        <v>134</v>
      </c>
      <c r="C55" s="117" t="s">
        <v>0</v>
      </c>
      <c r="D55" s="117" t="s">
        <v>139</v>
      </c>
      <c r="E55" s="79">
        <v>1</v>
      </c>
      <c r="F55" s="27" t="s">
        <v>135</v>
      </c>
      <c r="G55" s="28">
        <v>45475</v>
      </c>
      <c r="H55" s="137">
        <v>418</v>
      </c>
      <c r="I55" s="134">
        <v>86.4</v>
      </c>
      <c r="J55" s="136"/>
      <c r="K55" s="135">
        <v>504.4</v>
      </c>
      <c r="L55" s="19"/>
      <c r="M55" s="136"/>
      <c r="N55" s="136"/>
      <c r="O55" s="149">
        <f t="shared" si="4"/>
        <v>504.4</v>
      </c>
      <c r="P55" s="109"/>
      <c r="Q55" s="109"/>
      <c r="R55" s="109"/>
    </row>
    <row r="56" spans="1:18" s="3" customFormat="1" ht="15.75" x14ac:dyDescent="0.25">
      <c r="A56" s="51">
        <v>51</v>
      </c>
      <c r="B56" s="117" t="s">
        <v>85</v>
      </c>
      <c r="C56" s="117" t="s">
        <v>31</v>
      </c>
      <c r="D56" s="117" t="s">
        <v>32</v>
      </c>
      <c r="E56" s="79" t="s">
        <v>250</v>
      </c>
      <c r="F56" s="27" t="s">
        <v>83</v>
      </c>
      <c r="G56" s="28">
        <v>45331</v>
      </c>
      <c r="H56" s="137"/>
      <c r="I56" s="134"/>
      <c r="J56" s="136">
        <v>630</v>
      </c>
      <c r="K56" s="135">
        <v>630</v>
      </c>
      <c r="L56" s="19"/>
      <c r="M56" s="136"/>
      <c r="N56" s="136"/>
      <c r="O56" s="148">
        <v>630</v>
      </c>
      <c r="P56" s="109"/>
      <c r="Q56" s="109"/>
      <c r="R56" s="109"/>
    </row>
    <row r="57" spans="1:18" s="3" customFormat="1" ht="15.75" x14ac:dyDescent="0.25">
      <c r="A57" s="51">
        <v>52</v>
      </c>
      <c r="B57" s="117" t="s">
        <v>186</v>
      </c>
      <c r="C57" s="117" t="s">
        <v>31</v>
      </c>
      <c r="D57" s="117" t="s">
        <v>127</v>
      </c>
      <c r="E57" s="79">
        <v>1</v>
      </c>
      <c r="F57" s="27" t="s">
        <v>187</v>
      </c>
      <c r="G57" s="28">
        <v>45569</v>
      </c>
      <c r="H57" s="137">
        <v>630</v>
      </c>
      <c r="I57" s="134">
        <v>86.4</v>
      </c>
      <c r="J57" s="134"/>
      <c r="K57" s="135">
        <v>716.4</v>
      </c>
      <c r="L57" s="14"/>
      <c r="M57" s="134"/>
      <c r="N57" s="134"/>
      <c r="O57" s="148">
        <f t="shared" si="4"/>
        <v>716.4</v>
      </c>
      <c r="P57" s="109"/>
      <c r="Q57" s="109"/>
      <c r="R57" s="109"/>
    </row>
    <row r="58" spans="1:18" s="3" customFormat="1" ht="15.75" x14ac:dyDescent="0.25">
      <c r="A58" s="51">
        <v>53</v>
      </c>
      <c r="B58" s="117" t="s">
        <v>255</v>
      </c>
      <c r="C58" s="117" t="s">
        <v>0</v>
      </c>
      <c r="D58" s="117" t="s">
        <v>139</v>
      </c>
      <c r="E58" s="79">
        <v>2</v>
      </c>
      <c r="F58" s="27" t="s">
        <v>256</v>
      </c>
      <c r="G58" s="28">
        <v>45688</v>
      </c>
      <c r="H58" s="137">
        <v>418</v>
      </c>
      <c r="I58" s="134">
        <v>86.4</v>
      </c>
      <c r="J58" s="134"/>
      <c r="K58" s="135">
        <v>504.4</v>
      </c>
      <c r="L58" s="19"/>
      <c r="M58" s="136"/>
      <c r="N58" s="136"/>
      <c r="O58" s="149">
        <f t="shared" ref="O58" si="5">SUM(H58+I58)</f>
        <v>504.4</v>
      </c>
      <c r="P58" s="109"/>
      <c r="Q58" s="109"/>
      <c r="R58" s="109"/>
    </row>
    <row r="59" spans="1:18" s="3" customFormat="1" ht="15.75" x14ac:dyDescent="0.25">
      <c r="A59" s="51">
        <v>54</v>
      </c>
      <c r="B59" s="117" t="s">
        <v>188</v>
      </c>
      <c r="C59" s="117" t="s">
        <v>189</v>
      </c>
      <c r="D59" s="117" t="s">
        <v>56</v>
      </c>
      <c r="E59" s="79">
        <v>1</v>
      </c>
      <c r="F59" s="27" t="s">
        <v>76</v>
      </c>
      <c r="G59" s="28">
        <v>45573</v>
      </c>
      <c r="H59" s="137">
        <v>630</v>
      </c>
      <c r="I59" s="134">
        <v>86.4</v>
      </c>
      <c r="J59" s="134"/>
      <c r="K59" s="135">
        <v>716.4</v>
      </c>
      <c r="L59" s="15"/>
      <c r="M59" s="134"/>
      <c r="N59" s="134"/>
      <c r="O59" s="148">
        <f t="shared" si="4"/>
        <v>716.4</v>
      </c>
      <c r="P59" s="109"/>
      <c r="Q59" s="109"/>
      <c r="R59" s="109"/>
    </row>
    <row r="60" spans="1:18" s="3" customFormat="1" ht="15.75" x14ac:dyDescent="0.25">
      <c r="A60" s="51">
        <v>55</v>
      </c>
      <c r="B60" s="117" t="s">
        <v>190</v>
      </c>
      <c r="C60" s="117" t="s">
        <v>191</v>
      </c>
      <c r="D60" s="117" t="s">
        <v>42</v>
      </c>
      <c r="E60" s="79">
        <v>1</v>
      </c>
      <c r="F60" s="27" t="s">
        <v>76</v>
      </c>
      <c r="G60" s="28">
        <v>45573</v>
      </c>
      <c r="H60" s="134">
        <v>630</v>
      </c>
      <c r="I60" s="134">
        <v>86.4</v>
      </c>
      <c r="J60" s="134"/>
      <c r="K60" s="135">
        <v>716.4</v>
      </c>
      <c r="L60" s="15"/>
      <c r="M60" s="134"/>
      <c r="N60" s="134"/>
      <c r="O60" s="148">
        <f t="shared" si="4"/>
        <v>716.4</v>
      </c>
      <c r="P60" s="109"/>
      <c r="Q60" s="109"/>
      <c r="R60" s="109"/>
    </row>
    <row r="61" spans="1:18" s="3" customFormat="1" ht="15.75" x14ac:dyDescent="0.25">
      <c r="A61" s="51">
        <v>56</v>
      </c>
      <c r="B61" s="117" t="s">
        <v>243</v>
      </c>
      <c r="C61" s="117" t="s">
        <v>31</v>
      </c>
      <c r="D61" s="117" t="s">
        <v>32</v>
      </c>
      <c r="E61" s="79" t="s">
        <v>249</v>
      </c>
      <c r="F61" s="27" t="s">
        <v>83</v>
      </c>
      <c r="G61" s="28"/>
      <c r="H61" s="134">
        <v>168</v>
      </c>
      <c r="I61" s="134">
        <v>67.2</v>
      </c>
      <c r="J61" s="136">
        <v>315</v>
      </c>
      <c r="K61" s="135">
        <v>550.20000000000005</v>
      </c>
      <c r="L61" s="19"/>
      <c r="M61" s="136"/>
      <c r="N61" s="136">
        <v>38.4</v>
      </c>
      <c r="O61" s="148">
        <f>SUM(K61-N61)</f>
        <v>511.80000000000007</v>
      </c>
      <c r="P61" s="109"/>
      <c r="Q61" s="109"/>
      <c r="R61" s="109"/>
    </row>
    <row r="62" spans="1:18" s="3" customFormat="1" ht="15.75" x14ac:dyDescent="0.25">
      <c r="A62" s="51">
        <v>57</v>
      </c>
      <c r="B62" s="117" t="s">
        <v>155</v>
      </c>
      <c r="C62" s="117" t="s">
        <v>152</v>
      </c>
      <c r="D62" s="117" t="s">
        <v>35</v>
      </c>
      <c r="E62" s="79">
        <v>1</v>
      </c>
      <c r="F62" s="27" t="s">
        <v>154</v>
      </c>
      <c r="G62" s="28"/>
      <c r="H62" s="137">
        <v>630</v>
      </c>
      <c r="I62" s="134">
        <v>86.4</v>
      </c>
      <c r="J62" s="136"/>
      <c r="K62" s="135">
        <v>716.4</v>
      </c>
      <c r="L62" s="29"/>
      <c r="M62" s="136"/>
      <c r="N62" s="136"/>
      <c r="O62" s="148">
        <f t="shared" ref="O62:O64" si="6">SUM(H62+I62)</f>
        <v>716.4</v>
      </c>
      <c r="P62" s="109"/>
      <c r="Q62" s="109"/>
      <c r="R62" s="109"/>
    </row>
    <row r="63" spans="1:18" s="3" customFormat="1" ht="15.75" x14ac:dyDescent="0.25">
      <c r="A63" s="51">
        <v>58</v>
      </c>
      <c r="B63" s="117" t="s">
        <v>146</v>
      </c>
      <c r="C63" s="117" t="s">
        <v>147</v>
      </c>
      <c r="D63" s="117" t="s">
        <v>35</v>
      </c>
      <c r="E63" s="79">
        <v>1</v>
      </c>
      <c r="F63" s="27" t="s">
        <v>148</v>
      </c>
      <c r="G63" s="28">
        <v>45506</v>
      </c>
      <c r="H63" s="137">
        <v>418</v>
      </c>
      <c r="I63" s="134">
        <v>86.4</v>
      </c>
      <c r="J63" s="136"/>
      <c r="K63" s="135">
        <v>504.4</v>
      </c>
      <c r="L63" s="29"/>
      <c r="M63" s="136"/>
      <c r="N63" s="136"/>
      <c r="O63" s="148">
        <f t="shared" si="6"/>
        <v>504.4</v>
      </c>
      <c r="P63" s="109"/>
      <c r="Q63" s="109"/>
      <c r="R63" s="109"/>
    </row>
    <row r="64" spans="1:18" s="3" customFormat="1" ht="15.75" x14ac:dyDescent="0.25">
      <c r="A64" s="51">
        <v>59</v>
      </c>
      <c r="B64" s="117" t="s">
        <v>193</v>
      </c>
      <c r="C64" s="117" t="s">
        <v>152</v>
      </c>
      <c r="D64" s="117" t="s">
        <v>139</v>
      </c>
      <c r="E64" s="79">
        <v>1</v>
      </c>
      <c r="F64" s="53">
        <v>45200</v>
      </c>
      <c r="G64" s="27" t="s">
        <v>214</v>
      </c>
      <c r="H64" s="137">
        <v>630</v>
      </c>
      <c r="I64" s="134">
        <v>86.4</v>
      </c>
      <c r="J64" s="136"/>
      <c r="K64" s="135">
        <v>716.4</v>
      </c>
      <c r="L64" s="19"/>
      <c r="M64" s="136"/>
      <c r="N64" s="136"/>
      <c r="O64" s="148">
        <f t="shared" si="6"/>
        <v>716.4</v>
      </c>
      <c r="P64" s="109"/>
      <c r="Q64" s="109"/>
      <c r="R64" s="109"/>
    </row>
    <row r="65" spans="1:19" ht="15.75" x14ac:dyDescent="0.25">
      <c r="A65" s="90" t="s">
        <v>40</v>
      </c>
      <c r="B65" s="91"/>
      <c r="C65" s="91"/>
      <c r="D65" s="91"/>
      <c r="E65" s="91"/>
      <c r="F65" s="91"/>
      <c r="G65" s="91"/>
      <c r="H65" s="138">
        <v>28649.66</v>
      </c>
      <c r="I65" s="22">
        <v>4660.8</v>
      </c>
      <c r="J65" s="138">
        <v>2370</v>
      </c>
      <c r="K65" s="22">
        <v>35680.46</v>
      </c>
      <c r="L65" s="23"/>
      <c r="M65" s="138">
        <v>76.73</v>
      </c>
      <c r="N65" s="138">
        <v>110.4</v>
      </c>
      <c r="O65" s="150">
        <f>SUM(K65-M65-N65)</f>
        <v>35493.329999999994</v>
      </c>
    </row>
    <row r="66" spans="1:19" ht="15.75" x14ac:dyDescent="0.25">
      <c r="A66" s="31"/>
      <c r="B66" s="177"/>
      <c r="C66" s="177"/>
      <c r="D66" s="177"/>
      <c r="E66" s="178"/>
      <c r="F66" s="178"/>
      <c r="G66" s="178"/>
      <c r="H66" s="179"/>
      <c r="I66" s="180"/>
      <c r="J66" s="179"/>
      <c r="K66" s="180"/>
      <c r="L66" s="32"/>
      <c r="M66" s="181"/>
      <c r="N66" s="179"/>
      <c r="O66" s="151"/>
    </row>
    <row r="67" spans="1:19" ht="16.5" thickBot="1" x14ac:dyDescent="0.3">
      <c r="A67" s="54"/>
      <c r="B67" s="177"/>
      <c r="C67" s="177"/>
      <c r="D67" s="177"/>
      <c r="E67" s="182"/>
      <c r="F67" s="183"/>
      <c r="G67" s="183"/>
      <c r="H67" s="179"/>
      <c r="I67" s="179"/>
      <c r="J67" s="179"/>
      <c r="K67" s="184"/>
      <c r="L67" s="55"/>
      <c r="M67" s="184"/>
      <c r="N67" s="184"/>
      <c r="O67" s="151"/>
    </row>
    <row r="68" spans="1:19" ht="15.75" x14ac:dyDescent="0.25">
      <c r="A68" s="203" t="s">
        <v>24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5"/>
    </row>
    <row r="69" spans="1:19" s="5" customFormat="1" ht="48" thickBot="1" x14ac:dyDescent="0.25">
      <c r="A69" s="206" t="s">
        <v>8</v>
      </c>
      <c r="B69" s="207" t="s">
        <v>9</v>
      </c>
      <c r="C69" s="207" t="s">
        <v>10</v>
      </c>
      <c r="D69" s="208" t="s">
        <v>11</v>
      </c>
      <c r="E69" s="209" t="s">
        <v>12</v>
      </c>
      <c r="F69" s="209" t="s">
        <v>25</v>
      </c>
      <c r="G69" s="209" t="s">
        <v>26</v>
      </c>
      <c r="H69" s="210" t="s">
        <v>18</v>
      </c>
      <c r="I69" s="210" t="s">
        <v>19</v>
      </c>
      <c r="J69" s="210" t="s">
        <v>27</v>
      </c>
      <c r="K69" s="210" t="s">
        <v>21</v>
      </c>
      <c r="L69" s="209" t="s">
        <v>22</v>
      </c>
      <c r="M69" s="210" t="s">
        <v>23</v>
      </c>
      <c r="N69" s="210" t="s">
        <v>28</v>
      </c>
      <c r="O69" s="211" t="s">
        <v>17</v>
      </c>
      <c r="P69" s="110"/>
      <c r="Q69" s="110"/>
      <c r="R69" s="110"/>
    </row>
    <row r="70" spans="1:19" ht="15.75" x14ac:dyDescent="0.25">
      <c r="A70" s="199">
        <v>1</v>
      </c>
      <c r="B70" s="118"/>
      <c r="C70" s="200"/>
      <c r="D70" s="118"/>
      <c r="E70" s="160"/>
      <c r="F70" s="72"/>
      <c r="G70" s="73"/>
      <c r="H70" s="201"/>
      <c r="I70" s="162"/>
      <c r="J70" s="201"/>
      <c r="K70" s="163"/>
      <c r="L70" s="202"/>
      <c r="M70" s="201"/>
      <c r="N70" s="201"/>
      <c r="O70" s="165"/>
    </row>
    <row r="71" spans="1:19" ht="15.75" x14ac:dyDescent="0.25">
      <c r="A71" s="37"/>
      <c r="B71" s="126"/>
      <c r="C71" s="126"/>
      <c r="D71" s="126"/>
      <c r="E71" s="38"/>
      <c r="F71" s="39"/>
      <c r="G71" s="40"/>
      <c r="H71" s="139"/>
      <c r="I71" s="22"/>
      <c r="J71" s="138"/>
      <c r="K71" s="138"/>
      <c r="L71" s="41" t="s">
        <v>30</v>
      </c>
      <c r="M71" s="138"/>
      <c r="N71" s="138"/>
      <c r="O71" s="150"/>
    </row>
    <row r="72" spans="1:19" ht="15.75" x14ac:dyDescent="0.25">
      <c r="A72" s="42"/>
      <c r="B72" s="185"/>
      <c r="C72" s="185"/>
      <c r="D72" s="185"/>
      <c r="E72" s="182"/>
      <c r="F72" s="183"/>
      <c r="G72" s="183"/>
      <c r="H72" s="186"/>
      <c r="I72" s="186"/>
      <c r="J72" s="186"/>
      <c r="K72" s="186"/>
      <c r="L72" s="187"/>
      <c r="M72" s="186"/>
      <c r="N72" s="186"/>
      <c r="O72" s="152"/>
    </row>
    <row r="73" spans="1:19" ht="15.75" x14ac:dyDescent="0.25">
      <c r="A73" s="85" t="s">
        <v>41</v>
      </c>
      <c r="B73" s="86"/>
      <c r="C73" s="86"/>
      <c r="D73" s="86"/>
      <c r="E73" s="86"/>
      <c r="F73" s="86"/>
      <c r="G73" s="87"/>
      <c r="H73" s="141">
        <v>28649.66</v>
      </c>
      <c r="I73" s="142">
        <v>4660.8</v>
      </c>
      <c r="J73" s="141">
        <v>2370</v>
      </c>
      <c r="K73" s="141">
        <v>35680.46</v>
      </c>
      <c r="L73" s="24"/>
      <c r="M73" s="141">
        <v>76.73</v>
      </c>
      <c r="N73" s="154">
        <v>110.4</v>
      </c>
      <c r="O73" s="188">
        <f>SUM(K73-M73-N73)</f>
        <v>35493.329999999994</v>
      </c>
    </row>
    <row r="74" spans="1:19" ht="15.75" x14ac:dyDescent="0.25">
      <c r="A74" s="56" t="s">
        <v>131</v>
      </c>
      <c r="B74" s="189"/>
      <c r="C74" s="185"/>
      <c r="D74" s="185"/>
      <c r="E74" s="182"/>
      <c r="F74" s="183"/>
      <c r="G74" s="183"/>
      <c r="H74" s="88" t="s">
        <v>39</v>
      </c>
      <c r="I74" s="89"/>
      <c r="J74" s="89"/>
      <c r="K74" s="89"/>
      <c r="L74" s="89"/>
      <c r="M74" s="89"/>
      <c r="N74" s="89"/>
      <c r="O74" s="190">
        <v>30</v>
      </c>
    </row>
    <row r="75" spans="1:19" ht="16.5" thickBot="1" x14ac:dyDescent="0.3">
      <c r="A75" s="42"/>
      <c r="B75" s="185"/>
      <c r="C75" s="185"/>
      <c r="D75" s="185"/>
      <c r="E75" s="182"/>
      <c r="F75" s="183"/>
      <c r="G75" s="183"/>
      <c r="H75" s="81" t="s">
        <v>38</v>
      </c>
      <c r="I75" s="82"/>
      <c r="J75" s="82"/>
      <c r="K75" s="82"/>
      <c r="L75" s="82"/>
      <c r="M75" s="82"/>
      <c r="N75" s="82"/>
      <c r="O75" s="191">
        <v>1770</v>
      </c>
      <c r="Q75" s="111"/>
      <c r="R75" s="111"/>
      <c r="S75" s="10"/>
    </row>
    <row r="76" spans="1:19" ht="16.5" thickBot="1" x14ac:dyDescent="0.3">
      <c r="A76" s="57"/>
      <c r="B76" s="62"/>
      <c r="C76" s="62"/>
      <c r="D76" s="62"/>
      <c r="E76" s="59"/>
      <c r="F76" s="58"/>
      <c r="G76" s="58"/>
      <c r="H76" s="83" t="s">
        <v>37</v>
      </c>
      <c r="I76" s="84"/>
      <c r="J76" s="84"/>
      <c r="K76" s="84"/>
      <c r="L76" s="84"/>
      <c r="M76" s="84"/>
      <c r="N76" s="84"/>
      <c r="O76" s="155">
        <f>SUM(O73+O75)</f>
        <v>37263.329999999994</v>
      </c>
    </row>
    <row r="77" spans="1:19" ht="15.75" x14ac:dyDescent="0.25">
      <c r="A77" s="9"/>
      <c r="B77" s="8"/>
      <c r="C77" s="8"/>
      <c r="D77" s="8"/>
      <c r="E77" s="7"/>
      <c r="F77" s="9"/>
      <c r="G77" s="9"/>
      <c r="H77" s="140"/>
      <c r="I77" s="140"/>
      <c r="J77" s="140"/>
      <c r="K77" s="140"/>
      <c r="L77" s="119"/>
      <c r="M77" s="140"/>
      <c r="N77" s="140"/>
      <c r="O77" s="140"/>
    </row>
    <row r="78" spans="1:19" ht="15.75" x14ac:dyDescent="0.25">
      <c r="A78" s="9"/>
      <c r="B78" s="8"/>
      <c r="C78" s="8"/>
      <c r="D78" s="8"/>
      <c r="E78" s="7"/>
      <c r="F78" s="9"/>
      <c r="G78" s="9"/>
      <c r="H78" s="140"/>
      <c r="I78" s="140"/>
      <c r="J78" s="140"/>
      <c r="K78" s="140"/>
      <c r="L78" s="119"/>
      <c r="M78" s="140"/>
      <c r="N78" s="140"/>
      <c r="O78" s="140"/>
    </row>
    <row r="79" spans="1:19" x14ac:dyDescent="0.25">
      <c r="A79" s="12"/>
      <c r="B79" s="127"/>
      <c r="C79" s="127"/>
      <c r="D79" s="127"/>
      <c r="E79" s="11"/>
      <c r="F79" s="12"/>
      <c r="G79" s="12"/>
      <c r="H79" s="143"/>
      <c r="I79" s="143"/>
      <c r="J79" s="143"/>
      <c r="K79" s="143"/>
      <c r="L79" s="120"/>
      <c r="M79" s="143"/>
      <c r="N79" s="143"/>
      <c r="O79" s="143"/>
    </row>
    <row r="80" spans="1:19" x14ac:dyDescent="0.25">
      <c r="A80" s="12"/>
      <c r="B80" s="127"/>
      <c r="C80" s="127"/>
      <c r="D80" s="127"/>
      <c r="E80" s="11"/>
      <c r="F80" s="12"/>
      <c r="G80" s="12"/>
      <c r="H80" s="143"/>
      <c r="I80" s="143"/>
      <c r="J80" s="143"/>
      <c r="K80" s="143"/>
      <c r="L80" s="120"/>
      <c r="M80" s="143"/>
      <c r="N80" s="143"/>
      <c r="O80" s="143"/>
    </row>
    <row r="81" spans="1:15" x14ac:dyDescent="0.25">
      <c r="A81" s="12"/>
      <c r="B81" s="127"/>
      <c r="C81" s="127"/>
      <c r="D81" s="127"/>
      <c r="E81" s="11"/>
      <c r="F81" s="12"/>
      <c r="G81" s="12"/>
      <c r="H81" s="143"/>
      <c r="I81" s="143"/>
      <c r="J81" s="143"/>
      <c r="K81" s="143"/>
      <c r="L81" s="120"/>
      <c r="M81" s="143"/>
      <c r="N81" s="143"/>
      <c r="O81" s="143"/>
    </row>
    <row r="82" spans="1:15" x14ac:dyDescent="0.25">
      <c r="A82" s="12"/>
      <c r="B82" s="127"/>
      <c r="C82" s="127"/>
      <c r="D82" s="127"/>
      <c r="E82" s="11"/>
      <c r="F82" s="12"/>
      <c r="G82" s="12"/>
      <c r="H82" s="143"/>
      <c r="I82" s="143"/>
      <c r="J82" s="143"/>
      <c r="K82" s="143"/>
      <c r="L82" s="120"/>
      <c r="M82" s="143"/>
      <c r="N82" s="143"/>
      <c r="O82" s="143"/>
    </row>
    <row r="83" spans="1:15" x14ac:dyDescent="0.25">
      <c r="A83" s="12"/>
      <c r="B83" s="127"/>
      <c r="C83" s="127"/>
      <c r="D83" s="127"/>
      <c r="E83" s="11"/>
      <c r="F83" s="12"/>
      <c r="G83" s="12"/>
      <c r="H83" s="143"/>
      <c r="I83" s="143"/>
      <c r="J83" s="143"/>
      <c r="K83" s="143"/>
      <c r="L83" s="120"/>
      <c r="M83" s="143"/>
      <c r="N83" s="143"/>
      <c r="O83" s="143"/>
    </row>
    <row r="84" spans="1:15" x14ac:dyDescent="0.25">
      <c r="A84" s="2"/>
      <c r="B84" s="13"/>
      <c r="C84" s="13"/>
      <c r="D84" s="13"/>
      <c r="E84" s="1"/>
      <c r="F84" s="2"/>
      <c r="G84" s="2"/>
      <c r="H84" s="144"/>
      <c r="I84" s="144"/>
      <c r="J84" s="144"/>
      <c r="K84" s="144"/>
      <c r="L84" s="121"/>
      <c r="M84" s="144"/>
      <c r="N84" s="144"/>
      <c r="O84" s="144"/>
    </row>
    <row r="85" spans="1:15" x14ac:dyDescent="0.25">
      <c r="A85" s="2"/>
      <c r="B85" s="13"/>
      <c r="C85" s="13"/>
      <c r="D85" s="13"/>
      <c r="E85" s="1"/>
      <c r="F85" s="2"/>
      <c r="G85" s="2"/>
      <c r="H85" s="144"/>
      <c r="I85" s="144"/>
      <c r="J85" s="144"/>
      <c r="K85" s="144"/>
      <c r="L85" s="121"/>
      <c r="M85" s="144"/>
      <c r="N85" s="144"/>
      <c r="O85" s="144"/>
    </row>
    <row r="86" spans="1:15" x14ac:dyDescent="0.25">
      <c r="A86" s="2"/>
      <c r="B86" s="13"/>
      <c r="C86" s="13"/>
      <c r="D86" s="13"/>
      <c r="E86" s="1"/>
      <c r="F86" s="2"/>
      <c r="G86" s="2"/>
      <c r="H86" s="144"/>
      <c r="I86" s="144"/>
      <c r="J86" s="144"/>
      <c r="K86" s="144"/>
      <c r="L86" s="121"/>
      <c r="M86" s="144"/>
      <c r="N86" s="144"/>
      <c r="O86" s="144"/>
    </row>
    <row r="87" spans="1:15" x14ac:dyDescent="0.25">
      <c r="A87" s="2"/>
      <c r="B87" s="13"/>
      <c r="C87" s="13"/>
      <c r="D87" s="13"/>
      <c r="E87" s="1"/>
      <c r="F87" s="2"/>
      <c r="G87" s="2"/>
      <c r="H87" s="144"/>
      <c r="I87" s="144"/>
      <c r="J87" s="144"/>
      <c r="K87" s="144"/>
      <c r="L87" s="121"/>
      <c r="M87" s="144"/>
      <c r="N87" s="144"/>
      <c r="O87" s="144"/>
    </row>
    <row r="88" spans="1:15" x14ac:dyDescent="0.25">
      <c r="A88" s="2"/>
      <c r="B88" s="13"/>
      <c r="C88" s="13"/>
      <c r="D88" s="13"/>
      <c r="E88" s="1"/>
      <c r="F88" s="2"/>
      <c r="G88" s="2"/>
      <c r="H88" s="144"/>
      <c r="I88" s="144"/>
      <c r="J88" s="144"/>
      <c r="K88" s="144"/>
      <c r="L88" s="121"/>
      <c r="M88" s="144"/>
      <c r="N88" s="144"/>
      <c r="O88" s="144"/>
    </row>
    <row r="89" spans="1:15" x14ac:dyDescent="0.25">
      <c r="A89" s="2"/>
      <c r="B89" s="13"/>
      <c r="C89" s="13"/>
      <c r="D89" s="13"/>
      <c r="E89" s="1"/>
      <c r="F89" s="2"/>
      <c r="G89" s="2"/>
      <c r="H89" s="144"/>
      <c r="I89" s="144"/>
      <c r="J89" s="144"/>
      <c r="K89" s="144"/>
      <c r="L89" s="121"/>
      <c r="M89" s="144"/>
      <c r="N89" s="144"/>
      <c r="O89" s="144"/>
    </row>
    <row r="90" spans="1:15" x14ac:dyDescent="0.25">
      <c r="A90" s="3"/>
      <c r="B90" s="128"/>
      <c r="C90" s="128"/>
      <c r="D90" s="128"/>
      <c r="E90" s="4"/>
      <c r="F90" s="3"/>
      <c r="G90" s="3"/>
      <c r="H90" s="145"/>
      <c r="I90" s="145"/>
      <c r="J90" s="145"/>
      <c r="K90" s="145"/>
      <c r="L90" s="156"/>
      <c r="M90" s="145"/>
      <c r="N90" s="145"/>
      <c r="O90" s="145"/>
    </row>
    <row r="91" spans="1:15" x14ac:dyDescent="0.25">
      <c r="A91" s="3"/>
      <c r="B91" s="128"/>
      <c r="C91" s="128"/>
      <c r="D91" s="128"/>
      <c r="E91" s="4"/>
      <c r="F91" s="3"/>
      <c r="G91" s="3"/>
      <c r="H91" s="145"/>
      <c r="I91" s="145"/>
      <c r="J91" s="145"/>
      <c r="K91" s="145"/>
      <c r="L91" s="156"/>
      <c r="M91" s="145"/>
      <c r="N91" s="145"/>
      <c r="O91" s="145"/>
    </row>
    <row r="92" spans="1:15" x14ac:dyDescent="0.25">
      <c r="A92" s="3"/>
      <c r="B92" s="128"/>
      <c r="C92" s="128"/>
      <c r="D92" s="128"/>
      <c r="E92" s="4"/>
      <c r="F92" s="3"/>
      <c r="G92" s="3"/>
      <c r="H92" s="145"/>
      <c r="I92" s="145"/>
      <c r="J92" s="145"/>
      <c r="K92" s="145"/>
      <c r="L92" s="156"/>
      <c r="M92" s="145"/>
      <c r="N92" s="145"/>
      <c r="O92" s="145"/>
    </row>
    <row r="93" spans="1:15" x14ac:dyDescent="0.25">
      <c r="A93" s="3"/>
      <c r="B93" s="128"/>
      <c r="C93" s="128"/>
      <c r="D93" s="128"/>
      <c r="E93" s="4"/>
      <c r="F93" s="3"/>
      <c r="G93" s="3"/>
      <c r="H93" s="145"/>
      <c r="I93" s="145"/>
      <c r="J93" s="145"/>
      <c r="K93" s="145"/>
      <c r="L93" s="156"/>
      <c r="M93" s="145"/>
      <c r="N93" s="145"/>
      <c r="O93" s="145"/>
    </row>
    <row r="94" spans="1:15" x14ac:dyDescent="0.25">
      <c r="A94" s="3"/>
      <c r="B94" s="128"/>
      <c r="C94" s="128"/>
      <c r="D94" s="128"/>
      <c r="E94" s="4"/>
      <c r="F94" s="3"/>
      <c r="G94" s="3"/>
      <c r="H94" s="145"/>
      <c r="I94" s="145"/>
      <c r="J94" s="145"/>
      <c r="K94" s="145"/>
      <c r="L94" s="156"/>
      <c r="M94" s="145"/>
      <c r="N94" s="145"/>
      <c r="O94" s="145"/>
    </row>
    <row r="95" spans="1:15" x14ac:dyDescent="0.25">
      <c r="A95" s="3"/>
      <c r="B95" s="128"/>
      <c r="C95" s="128"/>
      <c r="D95" s="128"/>
      <c r="E95" s="4"/>
      <c r="F95" s="3"/>
      <c r="G95" s="3"/>
      <c r="H95" s="145"/>
      <c r="I95" s="145"/>
      <c r="J95" s="145"/>
      <c r="K95" s="145"/>
      <c r="L95" s="156"/>
      <c r="M95" s="145"/>
      <c r="N95" s="145"/>
      <c r="O95" s="145"/>
    </row>
  </sheetData>
  <mergeCells count="23">
    <mergeCell ref="H75:N75"/>
    <mergeCell ref="H76:N76"/>
    <mergeCell ref="A73:G73"/>
    <mergeCell ref="A1:O1"/>
    <mergeCell ref="H74:N74"/>
    <mergeCell ref="G4:G5"/>
    <mergeCell ref="H4:K4"/>
    <mergeCell ref="L4:N4"/>
    <mergeCell ref="O4:O5"/>
    <mergeCell ref="A65:G65"/>
    <mergeCell ref="A68:O68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4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ignoredErrors>
    <ignoredError sqref="O9 O51 O61 O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0" zoomScaleNormal="80" workbookViewId="0">
      <selection activeCell="B33" sqref="B33"/>
    </sheetView>
  </sheetViews>
  <sheetFormatPr defaultRowHeight="15" x14ac:dyDescent="0.25"/>
  <cols>
    <col min="1" max="1" width="5.28515625" customWidth="1"/>
    <col min="2" max="2" width="53.42578125" style="129" bestFit="1" customWidth="1"/>
    <col min="3" max="3" width="19.28515625" style="129" bestFit="1" customWidth="1"/>
    <col min="4" max="4" width="29.28515625" style="129" bestFit="1" customWidth="1"/>
    <col min="6" max="6" width="13" bestFit="1" customWidth="1"/>
    <col min="7" max="7" width="15.85546875" bestFit="1" customWidth="1"/>
    <col min="8" max="8" width="15.42578125" style="146" bestFit="1" customWidth="1"/>
    <col min="9" max="9" width="15.140625" style="146" bestFit="1" customWidth="1"/>
    <col min="10" max="10" width="18.28515625" style="146" customWidth="1"/>
    <col min="11" max="11" width="16" style="146" bestFit="1" customWidth="1"/>
    <col min="12" max="12" width="9.140625" bestFit="1" customWidth="1"/>
    <col min="13" max="13" width="13.28515625" style="146" customWidth="1"/>
    <col min="14" max="14" width="12.28515625" style="146" customWidth="1"/>
    <col min="15" max="15" width="24.140625" style="146" customWidth="1"/>
  </cols>
  <sheetData>
    <row r="1" spans="1:15" ht="63" customHeight="1" thickBot="1" x14ac:dyDescent="0.3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15" ht="18" x14ac:dyDescent="0.25">
      <c r="A2" s="166" t="s">
        <v>1</v>
      </c>
      <c r="B2" s="167"/>
      <c r="C2" s="168"/>
      <c r="D2" s="192" t="s">
        <v>2</v>
      </c>
      <c r="E2" s="193"/>
      <c r="F2" s="194" t="s">
        <v>3</v>
      </c>
      <c r="G2" s="195" t="s">
        <v>4</v>
      </c>
      <c r="H2" s="196" t="s">
        <v>36</v>
      </c>
      <c r="I2" s="196" t="s">
        <v>5</v>
      </c>
      <c r="J2" s="197" t="s">
        <v>6</v>
      </c>
      <c r="K2" s="197"/>
      <c r="L2" s="197"/>
      <c r="M2" s="197"/>
      <c r="N2" s="197"/>
      <c r="O2" s="198"/>
    </row>
    <row r="3" spans="1:15" ht="20.25" x14ac:dyDescent="0.25">
      <c r="A3" s="98" t="s">
        <v>258</v>
      </c>
      <c r="B3" s="99"/>
      <c r="C3" s="100"/>
      <c r="D3" s="101" t="s">
        <v>244</v>
      </c>
      <c r="E3" s="102"/>
      <c r="F3" s="103" t="s">
        <v>81</v>
      </c>
      <c r="G3" s="213" t="s">
        <v>245</v>
      </c>
      <c r="H3" s="130">
        <v>18</v>
      </c>
      <c r="I3" s="130">
        <v>4.8</v>
      </c>
      <c r="J3" s="214" t="s">
        <v>7</v>
      </c>
      <c r="K3" s="214"/>
      <c r="L3" s="214"/>
      <c r="M3" s="214"/>
      <c r="N3" s="214"/>
      <c r="O3" s="215"/>
    </row>
    <row r="4" spans="1:15" s="123" customFormat="1" ht="15.75" x14ac:dyDescent="0.25">
      <c r="A4" s="95" t="s">
        <v>8</v>
      </c>
      <c r="B4" s="112" t="s">
        <v>9</v>
      </c>
      <c r="C4" s="113" t="s">
        <v>10</v>
      </c>
      <c r="D4" s="113" t="s">
        <v>11</v>
      </c>
      <c r="E4" s="80" t="s">
        <v>12</v>
      </c>
      <c r="F4" s="80" t="s">
        <v>13</v>
      </c>
      <c r="G4" s="80" t="s">
        <v>14</v>
      </c>
      <c r="H4" s="131" t="s">
        <v>15</v>
      </c>
      <c r="I4" s="132"/>
      <c r="J4" s="132"/>
      <c r="K4" s="133"/>
      <c r="L4" s="216" t="s">
        <v>16</v>
      </c>
      <c r="M4" s="216"/>
      <c r="N4" s="216"/>
      <c r="O4" s="147" t="s">
        <v>17</v>
      </c>
    </row>
    <row r="5" spans="1:15" s="123" customFormat="1" ht="53.25" customHeight="1" thickBot="1" x14ac:dyDescent="0.3">
      <c r="A5" s="222"/>
      <c r="B5" s="170"/>
      <c r="C5" s="171"/>
      <c r="D5" s="171"/>
      <c r="E5" s="172"/>
      <c r="F5" s="172"/>
      <c r="G5" s="172"/>
      <c r="H5" s="173" t="s">
        <v>18</v>
      </c>
      <c r="I5" s="173" t="s">
        <v>19</v>
      </c>
      <c r="J5" s="173" t="s">
        <v>20</v>
      </c>
      <c r="K5" s="173" t="s">
        <v>21</v>
      </c>
      <c r="L5" s="223" t="s">
        <v>22</v>
      </c>
      <c r="M5" s="173" t="s">
        <v>18</v>
      </c>
      <c r="N5" s="173" t="s">
        <v>19</v>
      </c>
      <c r="O5" s="175"/>
    </row>
    <row r="6" spans="1:15" ht="15.75" x14ac:dyDescent="0.25">
      <c r="A6" s="199">
        <v>1</v>
      </c>
      <c r="B6" s="115" t="s">
        <v>126</v>
      </c>
      <c r="C6" s="115" t="s">
        <v>0</v>
      </c>
      <c r="D6" s="115" t="s">
        <v>35</v>
      </c>
      <c r="E6" s="220">
        <v>1</v>
      </c>
      <c r="F6" s="161">
        <v>45056</v>
      </c>
      <c r="G6" s="161">
        <v>45422</v>
      </c>
      <c r="H6" s="233">
        <v>418</v>
      </c>
      <c r="I6" s="201">
        <v>86.4</v>
      </c>
      <c r="J6" s="201"/>
      <c r="K6" s="163">
        <v>504.4</v>
      </c>
      <c r="L6" s="221"/>
      <c r="M6" s="238"/>
      <c r="N6" s="238"/>
      <c r="O6" s="239">
        <f>SUM(H6+I6)</f>
        <v>504.4</v>
      </c>
    </row>
    <row r="7" spans="1:15" ht="15.75" x14ac:dyDescent="0.25">
      <c r="A7" s="33">
        <v>2</v>
      </c>
      <c r="B7" s="115" t="s">
        <v>140</v>
      </c>
      <c r="C7" s="114" t="s">
        <v>46</v>
      </c>
      <c r="D7" s="114" t="s">
        <v>144</v>
      </c>
      <c r="E7" s="34">
        <v>1</v>
      </c>
      <c r="F7" s="26" t="s">
        <v>141</v>
      </c>
      <c r="G7" s="26">
        <v>45482</v>
      </c>
      <c r="H7" s="137">
        <v>418</v>
      </c>
      <c r="I7" s="136">
        <v>86.4</v>
      </c>
      <c r="J7" s="136"/>
      <c r="K7" s="135">
        <v>504.4</v>
      </c>
      <c r="L7" s="19"/>
      <c r="M7" s="240"/>
      <c r="N7" s="240"/>
      <c r="O7" s="149">
        <f t="shared" ref="O7:O11" si="0">SUM(H7+I7)</f>
        <v>504.4</v>
      </c>
    </row>
    <row r="8" spans="1:15" ht="15.75" x14ac:dyDescent="0.25">
      <c r="A8" s="33">
        <v>3</v>
      </c>
      <c r="B8" s="117" t="s">
        <v>68</v>
      </c>
      <c r="C8" s="212" t="s">
        <v>0</v>
      </c>
      <c r="D8" s="117" t="s">
        <v>58</v>
      </c>
      <c r="E8" s="34">
        <v>1</v>
      </c>
      <c r="F8" s="27" t="s">
        <v>67</v>
      </c>
      <c r="G8" s="28">
        <v>44782</v>
      </c>
      <c r="H8" s="137">
        <v>418</v>
      </c>
      <c r="I8" s="136">
        <v>86.4</v>
      </c>
      <c r="J8" s="136"/>
      <c r="K8" s="135">
        <v>504.4</v>
      </c>
      <c r="L8" s="29"/>
      <c r="M8" s="240"/>
      <c r="N8" s="240"/>
      <c r="O8" s="149">
        <f t="shared" si="0"/>
        <v>504.4</v>
      </c>
    </row>
    <row r="9" spans="1:15" ht="15.75" x14ac:dyDescent="0.25">
      <c r="A9" s="33">
        <v>4</v>
      </c>
      <c r="B9" s="117" t="s">
        <v>102</v>
      </c>
      <c r="C9" s="212" t="s">
        <v>0</v>
      </c>
      <c r="D9" s="117" t="s">
        <v>117</v>
      </c>
      <c r="E9" s="34">
        <v>1</v>
      </c>
      <c r="F9" s="27" t="s">
        <v>92</v>
      </c>
      <c r="G9" s="28">
        <v>45391</v>
      </c>
      <c r="H9" s="137">
        <v>418</v>
      </c>
      <c r="I9" s="136">
        <v>86.4</v>
      </c>
      <c r="J9" s="136"/>
      <c r="K9" s="135">
        <v>504.4</v>
      </c>
      <c r="L9" s="29"/>
      <c r="M9" s="240"/>
      <c r="N9" s="240"/>
      <c r="O9" s="149">
        <f t="shared" si="0"/>
        <v>504.4</v>
      </c>
    </row>
    <row r="10" spans="1:15" ht="15.75" x14ac:dyDescent="0.25">
      <c r="A10" s="33">
        <v>5</v>
      </c>
      <c r="B10" s="116" t="s">
        <v>129</v>
      </c>
      <c r="C10" s="116" t="s">
        <v>0</v>
      </c>
      <c r="D10" s="116" t="s">
        <v>108</v>
      </c>
      <c r="E10" s="34">
        <v>1</v>
      </c>
      <c r="F10" s="27" t="s">
        <v>128</v>
      </c>
      <c r="G10" s="28">
        <v>45416</v>
      </c>
      <c r="H10" s="137">
        <v>418</v>
      </c>
      <c r="I10" s="136">
        <v>86.4</v>
      </c>
      <c r="J10" s="136"/>
      <c r="K10" s="135">
        <v>504.4</v>
      </c>
      <c r="L10" s="29"/>
      <c r="M10" s="240"/>
      <c r="N10" s="240"/>
      <c r="O10" s="149">
        <f t="shared" si="0"/>
        <v>504.4</v>
      </c>
    </row>
    <row r="11" spans="1:15" ht="15.75" x14ac:dyDescent="0.25">
      <c r="A11" s="33">
        <v>6</v>
      </c>
      <c r="B11" s="117" t="s">
        <v>87</v>
      </c>
      <c r="C11" s="212" t="s">
        <v>0</v>
      </c>
      <c r="D11" s="117" t="s">
        <v>58</v>
      </c>
      <c r="E11" s="34">
        <v>1</v>
      </c>
      <c r="F11" s="27" t="s">
        <v>89</v>
      </c>
      <c r="G11" s="28"/>
      <c r="H11" s="137">
        <v>418</v>
      </c>
      <c r="I11" s="136">
        <v>86.4</v>
      </c>
      <c r="J11" s="136"/>
      <c r="K11" s="135">
        <v>504.4</v>
      </c>
      <c r="L11" s="29"/>
      <c r="M11" s="240"/>
      <c r="N11" s="240"/>
      <c r="O11" s="149">
        <f t="shared" si="0"/>
        <v>504.4</v>
      </c>
    </row>
    <row r="12" spans="1:15" ht="15.75" x14ac:dyDescent="0.25">
      <c r="A12" s="33">
        <v>7</v>
      </c>
      <c r="B12" s="116" t="s">
        <v>77</v>
      </c>
      <c r="C12" s="116" t="s">
        <v>74</v>
      </c>
      <c r="D12" s="116" t="s">
        <v>48</v>
      </c>
      <c r="E12" s="34">
        <v>1</v>
      </c>
      <c r="F12" s="27" t="s">
        <v>75</v>
      </c>
      <c r="G12" s="27" t="s">
        <v>76</v>
      </c>
      <c r="H12" s="137">
        <v>630</v>
      </c>
      <c r="I12" s="136">
        <v>86.4</v>
      </c>
      <c r="J12" s="136"/>
      <c r="K12" s="135">
        <v>716.4</v>
      </c>
      <c r="L12" s="69"/>
      <c r="M12" s="240"/>
      <c r="N12" s="240"/>
      <c r="O12" s="149">
        <f>SUM(H12+I12)</f>
        <v>716.4</v>
      </c>
    </row>
    <row r="13" spans="1:15" ht="15.75" x14ac:dyDescent="0.25">
      <c r="A13" s="33">
        <v>8</v>
      </c>
      <c r="B13" s="117" t="s">
        <v>103</v>
      </c>
      <c r="C13" s="116" t="s">
        <v>46</v>
      </c>
      <c r="D13" s="117" t="s">
        <v>35</v>
      </c>
      <c r="E13" s="34">
        <v>1</v>
      </c>
      <c r="F13" s="27" t="s">
        <v>92</v>
      </c>
      <c r="G13" s="35"/>
      <c r="H13" s="137">
        <v>418</v>
      </c>
      <c r="I13" s="136">
        <v>86.4</v>
      </c>
      <c r="J13" s="136"/>
      <c r="K13" s="135">
        <v>504.4</v>
      </c>
      <c r="L13" s="19"/>
      <c r="M13" s="240"/>
      <c r="N13" s="240"/>
      <c r="O13" s="149">
        <f>SUM(H13+I13)</f>
        <v>504.4</v>
      </c>
    </row>
    <row r="14" spans="1:15" ht="15.75" x14ac:dyDescent="0.25">
      <c r="A14" s="33">
        <v>9</v>
      </c>
      <c r="B14" s="117" t="s">
        <v>125</v>
      </c>
      <c r="C14" s="116" t="s">
        <v>46</v>
      </c>
      <c r="D14" s="117" t="s">
        <v>108</v>
      </c>
      <c r="E14" s="34">
        <v>1</v>
      </c>
      <c r="F14" s="27" t="s">
        <v>128</v>
      </c>
      <c r="G14" s="28">
        <v>45416</v>
      </c>
      <c r="H14" s="137">
        <v>418</v>
      </c>
      <c r="I14" s="136">
        <v>86.4</v>
      </c>
      <c r="J14" s="136"/>
      <c r="K14" s="135">
        <v>504.4</v>
      </c>
      <c r="L14" s="29"/>
      <c r="M14" s="240"/>
      <c r="N14" s="240"/>
      <c r="O14" s="149">
        <f t="shared" ref="O14:O16" si="1">SUM(H14+I14)</f>
        <v>504.4</v>
      </c>
    </row>
    <row r="15" spans="1:15" ht="15.75" x14ac:dyDescent="0.25">
      <c r="A15" s="33">
        <v>10</v>
      </c>
      <c r="B15" s="117" t="s">
        <v>88</v>
      </c>
      <c r="C15" s="116" t="s">
        <v>0</v>
      </c>
      <c r="D15" s="117" t="s">
        <v>58</v>
      </c>
      <c r="E15" s="34">
        <v>3</v>
      </c>
      <c r="F15" s="27" t="s">
        <v>91</v>
      </c>
      <c r="G15" s="28"/>
      <c r="H15" s="137">
        <v>209</v>
      </c>
      <c r="I15" s="136">
        <v>86.4</v>
      </c>
      <c r="J15" s="136">
        <v>209</v>
      </c>
      <c r="K15" s="135">
        <v>504.4</v>
      </c>
      <c r="L15" s="19"/>
      <c r="M15" s="240"/>
      <c r="N15" s="240">
        <v>38.4</v>
      </c>
      <c r="O15" s="149">
        <f>SUM(K15-N15)</f>
        <v>466</v>
      </c>
    </row>
    <row r="16" spans="1:15" ht="15.75" x14ac:dyDescent="0.25">
      <c r="A16" s="33">
        <v>11</v>
      </c>
      <c r="B16" s="117" t="s">
        <v>104</v>
      </c>
      <c r="C16" s="116" t="s">
        <v>0</v>
      </c>
      <c r="D16" s="117" t="s">
        <v>118</v>
      </c>
      <c r="E16" s="34">
        <v>1</v>
      </c>
      <c r="F16" s="27" t="s">
        <v>92</v>
      </c>
      <c r="G16" s="28">
        <v>45391</v>
      </c>
      <c r="H16" s="137">
        <v>418</v>
      </c>
      <c r="I16" s="136">
        <v>86.4</v>
      </c>
      <c r="J16" s="136"/>
      <c r="K16" s="135">
        <v>504.4</v>
      </c>
      <c r="L16" s="29"/>
      <c r="M16" s="240"/>
      <c r="N16" s="240"/>
      <c r="O16" s="149">
        <f t="shared" si="1"/>
        <v>504.4</v>
      </c>
    </row>
    <row r="17" spans="1:19" ht="15.75" x14ac:dyDescent="0.25">
      <c r="A17" s="93" t="s">
        <v>49</v>
      </c>
      <c r="B17" s="94"/>
      <c r="C17" s="94"/>
      <c r="D17" s="94"/>
      <c r="E17" s="94"/>
      <c r="F17" s="94"/>
      <c r="G17" s="94"/>
      <c r="H17" s="234">
        <v>4601</v>
      </c>
      <c r="I17" s="234">
        <v>950.4</v>
      </c>
      <c r="J17" s="234">
        <v>209</v>
      </c>
      <c r="K17" s="234">
        <v>5760.4</v>
      </c>
      <c r="L17" s="60"/>
      <c r="M17" s="234"/>
      <c r="N17" s="234">
        <v>38.4</v>
      </c>
      <c r="O17" s="241">
        <f>SUM(K17-N17)</f>
        <v>5722</v>
      </c>
    </row>
    <row r="18" spans="1:19" ht="16.5" thickBot="1" x14ac:dyDescent="0.3">
      <c r="A18" s="54"/>
      <c r="B18" s="177"/>
      <c r="C18" s="177"/>
      <c r="D18" s="177"/>
      <c r="E18" s="182"/>
      <c r="F18" s="185"/>
      <c r="G18" s="183"/>
      <c r="H18" s="184"/>
      <c r="I18" s="184"/>
      <c r="J18" s="184"/>
      <c r="K18" s="184"/>
      <c r="L18" s="55"/>
      <c r="M18" s="184"/>
      <c r="N18" s="184"/>
      <c r="O18" s="151"/>
    </row>
    <row r="19" spans="1:19" ht="15.75" x14ac:dyDescent="0.25">
      <c r="A19" s="203" t="s">
        <v>24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5"/>
    </row>
    <row r="20" spans="1:19" ht="54.75" thickBot="1" x14ac:dyDescent="0.3">
      <c r="A20" s="206" t="s">
        <v>8</v>
      </c>
      <c r="B20" s="207" t="s">
        <v>9</v>
      </c>
      <c r="C20" s="207" t="s">
        <v>10</v>
      </c>
      <c r="D20" s="207"/>
      <c r="E20" s="209" t="s">
        <v>12</v>
      </c>
      <c r="F20" s="230" t="s">
        <v>25</v>
      </c>
      <c r="G20" s="231" t="s">
        <v>26</v>
      </c>
      <c r="H20" s="210" t="s">
        <v>18</v>
      </c>
      <c r="I20" s="210" t="s">
        <v>19</v>
      </c>
      <c r="J20" s="210" t="s">
        <v>27</v>
      </c>
      <c r="K20" s="210" t="s">
        <v>21</v>
      </c>
      <c r="L20" s="232" t="s">
        <v>22</v>
      </c>
      <c r="M20" s="210" t="s">
        <v>23</v>
      </c>
      <c r="N20" s="210" t="s">
        <v>28</v>
      </c>
      <c r="O20" s="211" t="s">
        <v>17</v>
      </c>
      <c r="S20" t="s">
        <v>29</v>
      </c>
    </row>
    <row r="21" spans="1:19" ht="15.75" x14ac:dyDescent="0.25">
      <c r="A21" s="224">
        <v>1</v>
      </c>
      <c r="B21" s="225"/>
      <c r="C21" s="225"/>
      <c r="D21" s="225"/>
      <c r="E21" s="226"/>
      <c r="F21" s="227"/>
      <c r="G21" s="228"/>
      <c r="H21" s="235"/>
      <c r="I21" s="235"/>
      <c r="J21" s="236"/>
      <c r="K21" s="237"/>
      <c r="L21" s="229"/>
      <c r="M21" s="242"/>
      <c r="N21" s="242"/>
      <c r="O21" s="243"/>
    </row>
    <row r="22" spans="1:19" ht="15.75" x14ac:dyDescent="0.25">
      <c r="A22" s="90" t="s">
        <v>50</v>
      </c>
      <c r="B22" s="91"/>
      <c r="C22" s="91"/>
      <c r="D22" s="91"/>
      <c r="E22" s="91"/>
      <c r="F22" s="91"/>
      <c r="G22" s="91"/>
      <c r="H22" s="22"/>
      <c r="I22" s="22">
        <f>SUM(I21:I21)</f>
        <v>0</v>
      </c>
      <c r="J22" s="22">
        <f>SUM(J21:J21)</f>
        <v>0</v>
      </c>
      <c r="K22" s="22">
        <v>0</v>
      </c>
      <c r="L22" s="61" t="s">
        <v>30</v>
      </c>
      <c r="M22" s="245">
        <f>SUM(M21:M21)</f>
        <v>0</v>
      </c>
      <c r="N22" s="245">
        <f>SUM(N21:N21)</f>
        <v>0</v>
      </c>
      <c r="O22" s="244">
        <v>0</v>
      </c>
    </row>
    <row r="23" spans="1:19" ht="15.75" x14ac:dyDescent="0.25">
      <c r="A23" s="42"/>
      <c r="B23" s="185"/>
      <c r="C23" s="185"/>
      <c r="D23" s="185"/>
      <c r="E23" s="182"/>
      <c r="F23" s="185"/>
      <c r="G23" s="183"/>
      <c r="H23" s="186"/>
      <c r="I23" s="186"/>
      <c r="J23" s="186"/>
      <c r="K23" s="186"/>
      <c r="L23" s="183"/>
      <c r="M23" s="186"/>
      <c r="N23" s="186"/>
      <c r="O23" s="152"/>
    </row>
    <row r="24" spans="1:19" ht="15.75" x14ac:dyDescent="0.25">
      <c r="A24" s="93" t="s">
        <v>51</v>
      </c>
      <c r="B24" s="94"/>
      <c r="C24" s="94"/>
      <c r="D24" s="94"/>
      <c r="E24" s="94"/>
      <c r="F24" s="94"/>
      <c r="G24" s="94"/>
      <c r="H24" s="141">
        <v>4601</v>
      </c>
      <c r="I24" s="142">
        <v>950.4</v>
      </c>
      <c r="J24" s="141">
        <v>209</v>
      </c>
      <c r="K24" s="141">
        <v>5760.4</v>
      </c>
      <c r="L24" s="21"/>
      <c r="M24" s="153"/>
      <c r="N24" s="154">
        <v>38.4</v>
      </c>
      <c r="O24" s="188">
        <f>SUM(K24-N24)</f>
        <v>5722</v>
      </c>
    </row>
    <row r="25" spans="1:19" ht="15.75" x14ac:dyDescent="0.25">
      <c r="A25" s="56" t="s">
        <v>131</v>
      </c>
      <c r="B25" s="189"/>
      <c r="C25" s="189"/>
      <c r="D25" s="189"/>
      <c r="E25" s="246"/>
      <c r="F25" s="189"/>
      <c r="G25" s="247"/>
      <c r="H25" s="88" t="s">
        <v>52</v>
      </c>
      <c r="I25" s="89"/>
      <c r="J25" s="89"/>
      <c r="K25" s="89"/>
      <c r="L25" s="89"/>
      <c r="M25" s="89"/>
      <c r="N25" s="89"/>
      <c r="O25" s="191">
        <v>30</v>
      </c>
    </row>
    <row r="26" spans="1:19" ht="16.5" thickBot="1" x14ac:dyDescent="0.3">
      <c r="A26" s="42"/>
      <c r="B26" s="185"/>
      <c r="C26" s="185"/>
      <c r="D26" s="185"/>
      <c r="E26" s="182"/>
      <c r="F26" s="185"/>
      <c r="G26" s="183"/>
      <c r="H26" s="248" t="s">
        <v>53</v>
      </c>
      <c r="I26" s="249"/>
      <c r="J26" s="249"/>
      <c r="K26" s="249"/>
      <c r="L26" s="249"/>
      <c r="M26" s="249"/>
      <c r="N26" s="249"/>
      <c r="O26" s="250">
        <v>330</v>
      </c>
    </row>
    <row r="27" spans="1:19" ht="16.5" thickBot="1" x14ac:dyDescent="0.3">
      <c r="A27" s="57"/>
      <c r="B27" s="62"/>
      <c r="C27" s="62"/>
      <c r="D27" s="62"/>
      <c r="E27" s="59"/>
      <c r="F27" s="62"/>
      <c r="G27" s="58"/>
      <c r="H27" s="83" t="s">
        <v>54</v>
      </c>
      <c r="I27" s="84"/>
      <c r="J27" s="84"/>
      <c r="K27" s="84"/>
      <c r="L27" s="84"/>
      <c r="M27" s="84"/>
      <c r="N27" s="84"/>
      <c r="O27" s="251">
        <f>SUM(O24+O26)</f>
        <v>6052</v>
      </c>
    </row>
    <row r="28" spans="1:19" x14ac:dyDescent="0.25">
      <c r="A28" s="2"/>
      <c r="B28" s="13"/>
      <c r="C28" s="13"/>
      <c r="D28" s="13"/>
      <c r="E28" s="1"/>
      <c r="F28" s="13"/>
      <c r="G28" s="2"/>
      <c r="H28" s="144"/>
      <c r="I28" s="144"/>
      <c r="J28" s="144"/>
      <c r="K28" s="144"/>
      <c r="L28" s="2"/>
      <c r="M28" s="144"/>
      <c r="N28" s="144"/>
      <c r="O28" s="144"/>
    </row>
    <row r="29" spans="1:19" ht="15.75" x14ac:dyDescent="0.25">
      <c r="A29" s="9"/>
      <c r="B29" s="8"/>
      <c r="C29" s="8"/>
      <c r="D29" s="8"/>
      <c r="E29" s="7"/>
      <c r="F29" s="8"/>
      <c r="G29" s="9"/>
      <c r="H29" s="140"/>
      <c r="I29" s="140"/>
      <c r="J29" s="140"/>
      <c r="K29" s="140"/>
      <c r="L29" s="9"/>
      <c r="M29" s="140"/>
      <c r="N29" s="140"/>
      <c r="O29" s="140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9:O1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7:G17"/>
    <mergeCell ref="A22:G22"/>
    <mergeCell ref="A24:G24"/>
    <mergeCell ref="H25:N25"/>
    <mergeCell ref="H26:N26"/>
    <mergeCell ref="H27:N27"/>
  </mergeCells>
  <phoneticPr fontId="14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ignoredErrors>
    <ignoredError sqref="O15:O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zoomScaleNormal="80" zoomScaleSheetLayoutView="71" workbookViewId="0">
      <selection activeCell="P20" sqref="P20"/>
    </sheetView>
  </sheetViews>
  <sheetFormatPr defaultRowHeight="15" x14ac:dyDescent="0.25"/>
  <cols>
    <col min="1" max="1" width="6.7109375" customWidth="1"/>
    <col min="2" max="2" width="45.140625" style="129" bestFit="1" customWidth="1"/>
    <col min="3" max="3" width="18.42578125" style="129" bestFit="1" customWidth="1"/>
    <col min="4" max="4" width="29.5703125" style="129" bestFit="1" customWidth="1"/>
    <col min="5" max="5" width="6.42578125" customWidth="1"/>
    <col min="6" max="6" width="14" customWidth="1"/>
    <col min="7" max="7" width="15.85546875" bestFit="1" customWidth="1"/>
    <col min="8" max="8" width="17.28515625" style="146" customWidth="1"/>
    <col min="9" max="9" width="15.5703125" style="146" customWidth="1"/>
    <col min="10" max="10" width="15.28515625" style="146" customWidth="1"/>
    <col min="11" max="11" width="16.140625" style="146" customWidth="1"/>
    <col min="12" max="12" width="10.7109375" bestFit="1" customWidth="1"/>
    <col min="13" max="13" width="14" style="146" customWidth="1"/>
    <col min="14" max="14" width="14.5703125" style="146" customWidth="1"/>
    <col min="15" max="15" width="21.42578125" style="146" customWidth="1"/>
    <col min="17" max="18" width="9.140625" style="108"/>
    <col min="19" max="19" width="14.5703125" style="108" bestFit="1" customWidth="1"/>
    <col min="20" max="20" width="14.28515625" style="108" bestFit="1" customWidth="1"/>
    <col min="21" max="21" width="9.140625" style="108"/>
    <col min="22" max="22" width="13.85546875" style="108" bestFit="1" customWidth="1"/>
    <col min="23" max="23" width="9.140625" style="108"/>
    <col min="24" max="24" width="11.5703125" style="108" bestFit="1" customWidth="1"/>
    <col min="25" max="25" width="11.140625" style="108" bestFit="1" customWidth="1"/>
    <col min="26" max="26" width="13.42578125" style="108" bestFit="1" customWidth="1"/>
  </cols>
  <sheetData>
    <row r="1" spans="1:26" ht="69" customHeight="1" thickBot="1" x14ac:dyDescent="0.3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</row>
    <row r="2" spans="1:26" ht="18" x14ac:dyDescent="0.25">
      <c r="A2" s="285" t="s">
        <v>1</v>
      </c>
      <c r="B2" s="286"/>
      <c r="C2" s="286"/>
      <c r="D2" s="197" t="s">
        <v>2</v>
      </c>
      <c r="E2" s="197"/>
      <c r="F2" s="195" t="s">
        <v>3</v>
      </c>
      <c r="G2" s="195" t="s">
        <v>4</v>
      </c>
      <c r="H2" s="196" t="s">
        <v>36</v>
      </c>
      <c r="I2" s="196" t="s">
        <v>5</v>
      </c>
      <c r="J2" s="197" t="s">
        <v>6</v>
      </c>
      <c r="K2" s="197"/>
      <c r="L2" s="197"/>
      <c r="M2" s="197"/>
      <c r="N2" s="197"/>
      <c r="O2" s="198"/>
    </row>
    <row r="3" spans="1:26" ht="20.25" x14ac:dyDescent="0.25">
      <c r="A3" s="278" t="s">
        <v>55</v>
      </c>
      <c r="B3" s="279"/>
      <c r="C3" s="279"/>
      <c r="D3" s="280" t="s">
        <v>246</v>
      </c>
      <c r="E3" s="280"/>
      <c r="F3" s="104" t="s">
        <v>81</v>
      </c>
      <c r="G3" s="213" t="s">
        <v>245</v>
      </c>
      <c r="H3" s="130">
        <v>18</v>
      </c>
      <c r="I3" s="130">
        <v>4.8</v>
      </c>
      <c r="J3" s="105" t="s">
        <v>7</v>
      </c>
      <c r="K3" s="105"/>
      <c r="L3" s="105"/>
      <c r="M3" s="105"/>
      <c r="N3" s="105"/>
      <c r="O3" s="106"/>
    </row>
    <row r="4" spans="1:26" s="123" customFormat="1" ht="15.75" x14ac:dyDescent="0.25">
      <c r="A4" s="267" t="s">
        <v>8</v>
      </c>
      <c r="B4" s="113" t="s">
        <v>9</v>
      </c>
      <c r="C4" s="113" t="s">
        <v>10</v>
      </c>
      <c r="D4" s="113" t="s">
        <v>11</v>
      </c>
      <c r="E4" s="80" t="s">
        <v>12</v>
      </c>
      <c r="F4" s="80" t="s">
        <v>13</v>
      </c>
      <c r="G4" s="80" t="s">
        <v>14</v>
      </c>
      <c r="H4" s="289" t="s">
        <v>15</v>
      </c>
      <c r="I4" s="289"/>
      <c r="J4" s="289"/>
      <c r="K4" s="289"/>
      <c r="L4" s="107" t="s">
        <v>16</v>
      </c>
      <c r="M4" s="107"/>
      <c r="N4" s="107"/>
      <c r="O4" s="147" t="s">
        <v>17</v>
      </c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26" s="123" customFormat="1" ht="32.25" thickBot="1" x14ac:dyDescent="0.3">
      <c r="A5" s="287"/>
      <c r="B5" s="171"/>
      <c r="C5" s="171"/>
      <c r="D5" s="171"/>
      <c r="E5" s="172"/>
      <c r="F5" s="172"/>
      <c r="G5" s="172"/>
      <c r="H5" s="173" t="s">
        <v>18</v>
      </c>
      <c r="I5" s="173" t="s">
        <v>19</v>
      </c>
      <c r="J5" s="173" t="s">
        <v>20</v>
      </c>
      <c r="K5" s="173" t="s">
        <v>21</v>
      </c>
      <c r="L5" s="174" t="s">
        <v>22</v>
      </c>
      <c r="M5" s="173" t="s">
        <v>18</v>
      </c>
      <c r="N5" s="173" t="s">
        <v>130</v>
      </c>
      <c r="O5" s="175"/>
      <c r="Q5" s="288"/>
      <c r="R5" s="288"/>
      <c r="S5" s="288"/>
      <c r="T5" s="288"/>
      <c r="U5" s="288"/>
      <c r="V5" s="288"/>
      <c r="W5" s="288"/>
      <c r="X5" s="288"/>
      <c r="Y5" s="288"/>
      <c r="Z5" s="288"/>
    </row>
    <row r="6" spans="1:26" ht="15.75" x14ac:dyDescent="0.25">
      <c r="A6" s="51">
        <v>1</v>
      </c>
      <c r="B6" s="115" t="s">
        <v>156</v>
      </c>
      <c r="C6" s="115" t="s">
        <v>0</v>
      </c>
      <c r="D6" s="115" t="s">
        <v>149</v>
      </c>
      <c r="E6" s="160">
        <v>1</v>
      </c>
      <c r="F6" s="161">
        <v>45170</v>
      </c>
      <c r="G6" s="161">
        <v>45505</v>
      </c>
      <c r="H6" s="162">
        <v>418</v>
      </c>
      <c r="I6" s="162">
        <v>86.4</v>
      </c>
      <c r="J6" s="162"/>
      <c r="K6" s="162">
        <v>504.4</v>
      </c>
      <c r="L6" s="284"/>
      <c r="M6" s="162"/>
      <c r="N6" s="162"/>
      <c r="O6" s="165">
        <f>SUM(H6+I6)</f>
        <v>504.4</v>
      </c>
    </row>
    <row r="7" spans="1:26" ht="15.75" x14ac:dyDescent="0.25">
      <c r="A7" s="268">
        <v>2</v>
      </c>
      <c r="B7" s="114" t="s">
        <v>226</v>
      </c>
      <c r="C7" s="114" t="s">
        <v>0</v>
      </c>
      <c r="D7" s="114" t="s">
        <v>227</v>
      </c>
      <c r="E7" s="79">
        <v>1</v>
      </c>
      <c r="F7" s="26">
        <v>45201</v>
      </c>
      <c r="G7" s="26">
        <v>45200</v>
      </c>
      <c r="H7" s="134">
        <v>418</v>
      </c>
      <c r="I7" s="134">
        <v>86.4</v>
      </c>
      <c r="J7" s="134"/>
      <c r="K7" s="134">
        <v>504.4</v>
      </c>
      <c r="L7" s="16"/>
      <c r="M7" s="134"/>
      <c r="N7" s="134"/>
      <c r="O7" s="148">
        <f t="shared" ref="O7:O8" si="0">SUM(H7+I7)</f>
        <v>504.4</v>
      </c>
    </row>
    <row r="8" spans="1:26" ht="15.75" x14ac:dyDescent="0.25">
      <c r="A8" s="268">
        <v>3</v>
      </c>
      <c r="B8" s="114" t="s">
        <v>228</v>
      </c>
      <c r="C8" s="114" t="s">
        <v>0</v>
      </c>
      <c r="D8" s="114" t="s">
        <v>112</v>
      </c>
      <c r="E8" s="79">
        <v>1</v>
      </c>
      <c r="F8" s="26">
        <v>45243</v>
      </c>
      <c r="G8" s="26">
        <v>45657</v>
      </c>
      <c r="H8" s="134">
        <v>418</v>
      </c>
      <c r="I8" s="134">
        <v>86.4</v>
      </c>
      <c r="J8" s="134"/>
      <c r="K8" s="134">
        <v>504.4</v>
      </c>
      <c r="L8" s="17"/>
      <c r="M8" s="134"/>
      <c r="N8" s="134"/>
      <c r="O8" s="148">
        <f t="shared" si="0"/>
        <v>504.4</v>
      </c>
    </row>
    <row r="9" spans="1:26" ht="15.75" x14ac:dyDescent="0.25">
      <c r="A9" s="268">
        <v>4</v>
      </c>
      <c r="B9" s="114" t="s">
        <v>229</v>
      </c>
      <c r="C9" s="114" t="s">
        <v>230</v>
      </c>
      <c r="D9" s="114" t="s">
        <v>118</v>
      </c>
      <c r="E9" s="79">
        <v>1</v>
      </c>
      <c r="F9" s="26">
        <v>45236</v>
      </c>
      <c r="G9" s="26">
        <v>45601</v>
      </c>
      <c r="H9" s="134">
        <v>630</v>
      </c>
      <c r="I9" s="134">
        <v>86.4</v>
      </c>
      <c r="J9" s="134"/>
      <c r="K9" s="135">
        <v>716.4</v>
      </c>
      <c r="L9" s="16"/>
      <c r="M9" s="134"/>
      <c r="N9" s="134"/>
      <c r="O9" s="148">
        <f t="shared" ref="O9:O10" si="1">SUM(H9+I9)</f>
        <v>716.4</v>
      </c>
    </row>
    <row r="10" spans="1:26" s="3" customFormat="1" ht="15.75" x14ac:dyDescent="0.25">
      <c r="A10" s="268">
        <v>5</v>
      </c>
      <c r="B10" s="117" t="s">
        <v>157</v>
      </c>
      <c r="C10" s="117" t="s">
        <v>0</v>
      </c>
      <c r="D10" s="212" t="s">
        <v>149</v>
      </c>
      <c r="E10" s="79">
        <v>1</v>
      </c>
      <c r="F10" s="53">
        <v>45170</v>
      </c>
      <c r="G10" s="27" t="s">
        <v>158</v>
      </c>
      <c r="H10" s="36">
        <v>418</v>
      </c>
      <c r="I10" s="134">
        <v>86.4</v>
      </c>
      <c r="J10" s="36"/>
      <c r="K10" s="134">
        <v>504.4</v>
      </c>
      <c r="L10" s="29"/>
      <c r="M10" s="136"/>
      <c r="N10" s="136"/>
      <c r="O10" s="148">
        <f t="shared" si="1"/>
        <v>504.4</v>
      </c>
      <c r="Q10" s="109"/>
      <c r="R10" s="109"/>
      <c r="S10" s="252"/>
      <c r="T10" s="253"/>
      <c r="U10" s="254"/>
      <c r="V10" s="255"/>
      <c r="W10" s="256"/>
      <c r="X10" s="257"/>
      <c r="Y10" s="257"/>
      <c r="Z10" s="258"/>
    </row>
    <row r="11" spans="1:26" s="3" customFormat="1" ht="15.75" x14ac:dyDescent="0.25">
      <c r="A11" s="268">
        <v>6</v>
      </c>
      <c r="B11" s="117" t="s">
        <v>231</v>
      </c>
      <c r="C11" s="117" t="s">
        <v>31</v>
      </c>
      <c r="D11" s="117" t="s">
        <v>232</v>
      </c>
      <c r="E11" s="79">
        <v>1</v>
      </c>
      <c r="F11" s="53">
        <v>45236</v>
      </c>
      <c r="G11" s="27" t="s">
        <v>233</v>
      </c>
      <c r="H11" s="134">
        <v>630</v>
      </c>
      <c r="I11" s="134">
        <v>86.4</v>
      </c>
      <c r="J11" s="134"/>
      <c r="K11" s="135">
        <v>716.4</v>
      </c>
      <c r="L11" s="76"/>
      <c r="M11" s="134"/>
      <c r="N11" s="134"/>
      <c r="O11" s="148">
        <f>SUM(H11+I11)</f>
        <v>716.4</v>
      </c>
      <c r="Q11" s="109"/>
      <c r="R11" s="109"/>
      <c r="S11" s="252"/>
      <c r="T11" s="253"/>
      <c r="U11" s="254"/>
      <c r="V11" s="255"/>
      <c r="W11" s="259"/>
      <c r="X11" s="260"/>
      <c r="Y11" s="260"/>
      <c r="Z11" s="258"/>
    </row>
    <row r="12" spans="1:26" s="3" customFormat="1" ht="15.75" x14ac:dyDescent="0.25">
      <c r="A12" s="268">
        <v>7</v>
      </c>
      <c r="B12" s="117" t="s">
        <v>197</v>
      </c>
      <c r="C12" s="117" t="s">
        <v>74</v>
      </c>
      <c r="D12" s="117" t="s">
        <v>35</v>
      </c>
      <c r="E12" s="79">
        <v>1</v>
      </c>
      <c r="F12" s="53">
        <v>45201</v>
      </c>
      <c r="G12" s="27" t="s">
        <v>198</v>
      </c>
      <c r="H12" s="36">
        <v>630</v>
      </c>
      <c r="I12" s="134">
        <v>86.4</v>
      </c>
      <c r="J12" s="36"/>
      <c r="K12" s="135">
        <v>716.4</v>
      </c>
      <c r="L12" s="29"/>
      <c r="M12" s="136"/>
      <c r="N12" s="136"/>
      <c r="O12" s="148">
        <f>SUM(H12+I12)</f>
        <v>716.4</v>
      </c>
      <c r="Q12" s="109"/>
      <c r="R12" s="109"/>
      <c r="S12" s="252"/>
      <c r="T12" s="253"/>
      <c r="U12" s="254"/>
      <c r="V12" s="255"/>
      <c r="W12" s="259"/>
      <c r="X12" s="260"/>
      <c r="Y12" s="260"/>
      <c r="Z12" s="258"/>
    </row>
    <row r="13" spans="1:26" s="3" customFormat="1" ht="15.75" x14ac:dyDescent="0.25">
      <c r="A13" s="268">
        <v>8</v>
      </c>
      <c r="B13" s="117" t="s">
        <v>105</v>
      </c>
      <c r="C13" s="117" t="s">
        <v>74</v>
      </c>
      <c r="D13" s="117" t="s">
        <v>106</v>
      </c>
      <c r="E13" s="79">
        <v>3</v>
      </c>
      <c r="F13" s="53">
        <v>45026</v>
      </c>
      <c r="G13" s="27" t="s">
        <v>99</v>
      </c>
      <c r="H13" s="36">
        <v>315</v>
      </c>
      <c r="I13" s="134">
        <v>86.4</v>
      </c>
      <c r="J13" s="36">
        <v>315</v>
      </c>
      <c r="K13" s="135">
        <v>716.4</v>
      </c>
      <c r="L13" s="29"/>
      <c r="M13" s="136"/>
      <c r="N13" s="136">
        <v>38.4</v>
      </c>
      <c r="O13" s="148">
        <v>678</v>
      </c>
      <c r="Q13" s="109"/>
      <c r="R13" s="109"/>
      <c r="S13" s="252"/>
      <c r="T13" s="253"/>
      <c r="U13" s="254"/>
      <c r="V13" s="255"/>
      <c r="W13" s="259"/>
      <c r="X13" s="260"/>
      <c r="Y13" s="260"/>
      <c r="Z13" s="258"/>
    </row>
    <row r="14" spans="1:26" s="3" customFormat="1" ht="15.75" x14ac:dyDescent="0.25">
      <c r="A14" s="268">
        <v>9</v>
      </c>
      <c r="B14" s="117" t="s">
        <v>192</v>
      </c>
      <c r="C14" s="117" t="s">
        <v>0</v>
      </c>
      <c r="D14" s="117" t="s">
        <v>139</v>
      </c>
      <c r="E14" s="79">
        <v>1</v>
      </c>
      <c r="F14" s="27" t="s">
        <v>174</v>
      </c>
      <c r="G14" s="27" t="s">
        <v>198</v>
      </c>
      <c r="H14" s="137">
        <v>418</v>
      </c>
      <c r="I14" s="134">
        <v>86.4</v>
      </c>
      <c r="J14" s="137"/>
      <c r="K14" s="134">
        <v>504.4</v>
      </c>
      <c r="L14" s="20"/>
      <c r="M14" s="137"/>
      <c r="N14" s="137"/>
      <c r="O14" s="148">
        <f t="shared" ref="O14:O16" si="2">SUM(H14+I14)</f>
        <v>504.4</v>
      </c>
      <c r="Q14" s="109"/>
      <c r="R14" s="109"/>
      <c r="S14" s="252"/>
      <c r="T14" s="253"/>
      <c r="U14" s="254"/>
      <c r="V14" s="255"/>
      <c r="W14" s="259"/>
      <c r="X14" s="260"/>
      <c r="Y14" s="260"/>
      <c r="Z14" s="258"/>
    </row>
    <row r="15" spans="1:26" s="3" customFormat="1" ht="15.75" x14ac:dyDescent="0.25">
      <c r="A15" s="268">
        <v>10</v>
      </c>
      <c r="B15" s="117" t="s">
        <v>194</v>
      </c>
      <c r="C15" s="117" t="s">
        <v>74</v>
      </c>
      <c r="D15" s="117" t="s">
        <v>109</v>
      </c>
      <c r="E15" s="79">
        <v>1</v>
      </c>
      <c r="F15" s="53">
        <v>45208</v>
      </c>
      <c r="G15" s="27" t="s">
        <v>167</v>
      </c>
      <c r="H15" s="36">
        <v>630</v>
      </c>
      <c r="I15" s="134">
        <v>86.4</v>
      </c>
      <c r="J15" s="36"/>
      <c r="K15" s="134">
        <v>716.4</v>
      </c>
      <c r="L15" s="29"/>
      <c r="M15" s="136"/>
      <c r="N15" s="136"/>
      <c r="O15" s="149">
        <f t="shared" si="2"/>
        <v>716.4</v>
      </c>
      <c r="Q15" s="109"/>
      <c r="R15" s="109"/>
      <c r="S15" s="252"/>
      <c r="T15" s="253"/>
      <c r="U15" s="254"/>
      <c r="V15" s="255"/>
      <c r="W15" s="259"/>
      <c r="X15" s="260"/>
      <c r="Y15" s="260"/>
      <c r="Z15" s="258"/>
    </row>
    <row r="16" spans="1:26" s="3" customFormat="1" ht="15.75" x14ac:dyDescent="0.25">
      <c r="A16" s="268">
        <v>11</v>
      </c>
      <c r="B16" s="117" t="s">
        <v>195</v>
      </c>
      <c r="C16" s="117" t="s">
        <v>74</v>
      </c>
      <c r="D16" s="117" t="s">
        <v>196</v>
      </c>
      <c r="E16" s="79">
        <v>1</v>
      </c>
      <c r="F16" s="53">
        <v>45201</v>
      </c>
      <c r="G16" s="27" t="s">
        <v>198</v>
      </c>
      <c r="H16" s="36">
        <v>630</v>
      </c>
      <c r="I16" s="134">
        <v>86.4</v>
      </c>
      <c r="J16" s="134"/>
      <c r="K16" s="134">
        <v>716.4</v>
      </c>
      <c r="L16" s="68"/>
      <c r="M16" s="136"/>
      <c r="N16" s="136"/>
      <c r="O16" s="149">
        <f t="shared" si="2"/>
        <v>716.4</v>
      </c>
      <c r="Q16" s="109"/>
      <c r="R16" s="109"/>
      <c r="S16" s="252"/>
      <c r="T16" s="253"/>
      <c r="U16" s="254"/>
      <c r="V16" s="255"/>
      <c r="W16" s="256"/>
      <c r="X16" s="257"/>
      <c r="Y16" s="260"/>
      <c r="Z16" s="258"/>
    </row>
    <row r="17" spans="1:26" ht="15.75" x14ac:dyDescent="0.25">
      <c r="A17" s="90" t="s">
        <v>40</v>
      </c>
      <c r="B17" s="91"/>
      <c r="C17" s="91"/>
      <c r="D17" s="91"/>
      <c r="E17" s="91"/>
      <c r="F17" s="91"/>
      <c r="G17" s="91"/>
      <c r="H17" s="138">
        <v>5555</v>
      </c>
      <c r="I17" s="22">
        <v>950.4</v>
      </c>
      <c r="J17" s="138">
        <v>315</v>
      </c>
      <c r="K17" s="22">
        <v>6820.4</v>
      </c>
      <c r="L17" s="75"/>
      <c r="M17" s="138"/>
      <c r="N17" s="138">
        <v>38.4</v>
      </c>
      <c r="O17" s="150">
        <f>SUM(K17-N17)</f>
        <v>6782</v>
      </c>
      <c r="S17" s="261"/>
      <c r="T17" s="262"/>
      <c r="V17" s="263"/>
      <c r="X17" s="264"/>
      <c r="Y17" s="264"/>
      <c r="Z17" s="263"/>
    </row>
    <row r="18" spans="1:26" ht="16.5" thickBot="1" x14ac:dyDescent="0.3">
      <c r="A18" s="293"/>
      <c r="B18" s="294"/>
      <c r="C18" s="294"/>
      <c r="D18" s="294"/>
      <c r="E18" s="295"/>
      <c r="F18" s="295"/>
      <c r="G18" s="295"/>
      <c r="H18" s="296"/>
      <c r="I18" s="297"/>
      <c r="J18" s="296"/>
      <c r="K18" s="297"/>
      <c r="L18" s="298"/>
      <c r="M18" s="299"/>
      <c r="N18" s="296"/>
      <c r="O18" s="300"/>
    </row>
    <row r="19" spans="1:26" ht="15.75" x14ac:dyDescent="0.25">
      <c r="A19" s="306" t="s">
        <v>24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8"/>
    </row>
    <row r="20" spans="1:26" s="5" customFormat="1" ht="61.5" customHeight="1" thickBot="1" x14ac:dyDescent="0.25">
      <c r="A20" s="206" t="s">
        <v>8</v>
      </c>
      <c r="B20" s="309" t="s">
        <v>9</v>
      </c>
      <c r="C20" s="309" t="s">
        <v>10</v>
      </c>
      <c r="D20" s="310" t="s">
        <v>11</v>
      </c>
      <c r="E20" s="209" t="s">
        <v>12</v>
      </c>
      <c r="F20" s="209" t="s">
        <v>25</v>
      </c>
      <c r="G20" s="209" t="s">
        <v>26</v>
      </c>
      <c r="H20" s="210" t="s">
        <v>18</v>
      </c>
      <c r="I20" s="210" t="s">
        <v>19</v>
      </c>
      <c r="J20" s="210" t="s">
        <v>27</v>
      </c>
      <c r="K20" s="210" t="s">
        <v>21</v>
      </c>
      <c r="L20" s="232" t="s">
        <v>22</v>
      </c>
      <c r="M20" s="210" t="s">
        <v>23</v>
      </c>
      <c r="N20" s="210" t="s">
        <v>28</v>
      </c>
      <c r="O20" s="211" t="s">
        <v>17</v>
      </c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x14ac:dyDescent="0.25">
      <c r="A21" s="199"/>
      <c r="B21" s="118"/>
      <c r="C21" s="118"/>
      <c r="D21" s="118"/>
      <c r="E21" s="220"/>
      <c r="F21" s="73"/>
      <c r="G21" s="301"/>
      <c r="H21" s="233"/>
      <c r="I21" s="302"/>
      <c r="J21" s="302"/>
      <c r="K21" s="303"/>
      <c r="L21" s="304"/>
      <c r="M21" s="201"/>
      <c r="N21" s="201"/>
      <c r="O21" s="305"/>
    </row>
    <row r="22" spans="1:26" ht="15.75" x14ac:dyDescent="0.25">
      <c r="A22" s="269" t="s">
        <v>29</v>
      </c>
      <c r="B22" s="125"/>
      <c r="C22" s="125"/>
      <c r="D22" s="125"/>
      <c r="E22" s="63"/>
      <c r="F22" s="64"/>
      <c r="G22" s="64"/>
      <c r="H22" s="138"/>
      <c r="I22" s="138"/>
      <c r="J22" s="138"/>
      <c r="K22" s="138"/>
      <c r="L22" s="41" t="s">
        <v>30</v>
      </c>
      <c r="M22" s="138"/>
      <c r="N22" s="138"/>
      <c r="O22" s="150"/>
    </row>
    <row r="23" spans="1:26" ht="15.75" x14ac:dyDescent="0.25">
      <c r="A23" s="270"/>
      <c r="B23" s="265"/>
      <c r="C23" s="265"/>
      <c r="D23" s="265"/>
      <c r="E23" s="65"/>
      <c r="F23" s="43"/>
      <c r="G23" s="43"/>
      <c r="H23" s="290"/>
      <c r="I23" s="290"/>
      <c r="J23" s="290"/>
      <c r="K23" s="290"/>
      <c r="L23" s="43"/>
      <c r="M23" s="290"/>
      <c r="N23" s="290"/>
      <c r="O23" s="291"/>
    </row>
    <row r="24" spans="1:26" ht="15.75" x14ac:dyDescent="0.25">
      <c r="A24" s="93" t="s">
        <v>41</v>
      </c>
      <c r="B24" s="94"/>
      <c r="C24" s="94"/>
      <c r="D24" s="94"/>
      <c r="E24" s="94"/>
      <c r="F24" s="94"/>
      <c r="G24" s="94"/>
      <c r="H24" s="141">
        <v>5555</v>
      </c>
      <c r="I24" s="142">
        <v>950.4</v>
      </c>
      <c r="J24" s="141">
        <v>315</v>
      </c>
      <c r="K24" s="141">
        <v>6820.4</v>
      </c>
      <c r="L24" s="24"/>
      <c r="M24" s="153"/>
      <c r="N24" s="141">
        <v>38.4</v>
      </c>
      <c r="O24" s="188">
        <f>SUM(K24-N24)</f>
        <v>6782</v>
      </c>
    </row>
    <row r="25" spans="1:26" ht="15.75" x14ac:dyDescent="0.25">
      <c r="A25" s="271" t="s">
        <v>131</v>
      </c>
      <c r="B25" s="78"/>
      <c r="C25" s="266"/>
      <c r="D25" s="266"/>
      <c r="E25" s="66"/>
      <c r="F25" s="67"/>
      <c r="G25" s="67"/>
      <c r="H25" s="96" t="s">
        <v>39</v>
      </c>
      <c r="I25" s="96"/>
      <c r="J25" s="96"/>
      <c r="K25" s="96"/>
      <c r="L25" s="96"/>
      <c r="M25" s="96"/>
      <c r="N25" s="96"/>
      <c r="O25" s="190">
        <v>30</v>
      </c>
    </row>
    <row r="26" spans="1:26" ht="15.75" x14ac:dyDescent="0.25">
      <c r="A26" s="272"/>
      <c r="B26" s="266"/>
      <c r="C26" s="266"/>
      <c r="D26" s="266"/>
      <c r="E26" s="66"/>
      <c r="F26" s="67"/>
      <c r="G26" s="67"/>
      <c r="H26" s="97" t="s">
        <v>38</v>
      </c>
      <c r="I26" s="97"/>
      <c r="J26" s="97"/>
      <c r="K26" s="97"/>
      <c r="L26" s="97"/>
      <c r="M26" s="97"/>
      <c r="N26" s="97"/>
      <c r="O26" s="191">
        <v>330</v>
      </c>
    </row>
    <row r="27" spans="1:26" ht="16.5" thickBot="1" x14ac:dyDescent="0.3">
      <c r="A27" s="273"/>
      <c r="B27" s="274"/>
      <c r="C27" s="274"/>
      <c r="D27" s="274"/>
      <c r="E27" s="275"/>
      <c r="F27" s="276"/>
      <c r="G27" s="276"/>
      <c r="H27" s="277" t="s">
        <v>37</v>
      </c>
      <c r="I27" s="277"/>
      <c r="J27" s="277"/>
      <c r="K27" s="277"/>
      <c r="L27" s="277"/>
      <c r="M27" s="277"/>
      <c r="N27" s="277"/>
      <c r="O27" s="292">
        <f>SUM(O24+O26)</f>
        <v>7112</v>
      </c>
    </row>
    <row r="28" spans="1:26" x14ac:dyDescent="0.25">
      <c r="A28" s="2"/>
      <c r="B28" s="13"/>
      <c r="C28" s="13"/>
      <c r="D28" s="13"/>
      <c r="E28" s="1"/>
      <c r="F28" s="2"/>
      <c r="G28" s="2"/>
      <c r="H28" s="144"/>
      <c r="I28" s="144"/>
      <c r="J28" s="144"/>
      <c r="K28" s="144"/>
      <c r="L28" s="2"/>
      <c r="M28" s="144"/>
      <c r="N28" s="144"/>
      <c r="O28" s="144"/>
    </row>
    <row r="29" spans="1:26" x14ac:dyDescent="0.25">
      <c r="A29" s="2"/>
      <c r="B29" s="13"/>
      <c r="C29" s="13"/>
      <c r="D29" s="13"/>
      <c r="E29" s="1"/>
      <c r="F29" s="2"/>
      <c r="G29" s="2"/>
      <c r="H29" s="144"/>
      <c r="I29" s="144"/>
      <c r="J29" s="144"/>
      <c r="K29" s="144"/>
      <c r="L29" s="2"/>
      <c r="M29" s="144"/>
      <c r="N29" s="144"/>
      <c r="O29" s="144"/>
    </row>
    <row r="30" spans="1:26" x14ac:dyDescent="0.25">
      <c r="A30" s="2"/>
      <c r="B30" s="13"/>
      <c r="C30" s="13"/>
      <c r="D30" s="13"/>
      <c r="E30" s="1"/>
      <c r="F30" s="2"/>
      <c r="G30" s="2"/>
      <c r="H30" s="144"/>
      <c r="I30" s="144"/>
      <c r="J30" s="144"/>
      <c r="K30" s="144"/>
      <c r="L30" s="2"/>
      <c r="M30" s="144"/>
      <c r="N30" s="144"/>
      <c r="O30" s="144"/>
    </row>
    <row r="31" spans="1:26" x14ac:dyDescent="0.25">
      <c r="A31" s="2"/>
      <c r="B31" s="13"/>
      <c r="C31" s="13"/>
      <c r="D31" s="13"/>
      <c r="E31" s="1"/>
      <c r="F31" s="2"/>
      <c r="G31" s="2"/>
      <c r="H31" s="144"/>
      <c r="I31" s="144"/>
      <c r="J31" s="144"/>
      <c r="K31" s="144"/>
      <c r="L31" s="2"/>
      <c r="M31" s="144"/>
      <c r="N31" s="144"/>
      <c r="O31" s="144"/>
    </row>
    <row r="32" spans="1:26" x14ac:dyDescent="0.25">
      <c r="A32" s="2"/>
      <c r="B32" s="13"/>
      <c r="C32" s="13"/>
      <c r="D32" s="13"/>
      <c r="E32" s="1"/>
      <c r="F32" s="2"/>
      <c r="G32" s="2"/>
      <c r="H32" s="144"/>
      <c r="I32" s="144"/>
      <c r="J32" s="144"/>
      <c r="K32" s="144"/>
      <c r="L32" s="2"/>
      <c r="M32" s="144"/>
      <c r="N32" s="144"/>
      <c r="O32" s="144"/>
    </row>
    <row r="33" spans="1:15" x14ac:dyDescent="0.25">
      <c r="A33" s="2"/>
      <c r="B33" s="13"/>
      <c r="C33" s="13"/>
      <c r="D33" s="13"/>
      <c r="E33" s="1"/>
      <c r="F33" s="2"/>
      <c r="G33" s="2"/>
      <c r="H33" s="144"/>
      <c r="I33" s="144"/>
      <c r="J33" s="144"/>
      <c r="K33" s="144"/>
      <c r="L33" s="2"/>
      <c r="M33" s="144"/>
      <c r="N33" s="144"/>
      <c r="O33" s="144"/>
    </row>
    <row r="34" spans="1:15" x14ac:dyDescent="0.25">
      <c r="A34" s="2"/>
      <c r="B34" s="13"/>
      <c r="C34" s="13"/>
      <c r="D34" s="13"/>
      <c r="E34" s="1"/>
      <c r="F34" s="2"/>
      <c r="G34" s="2"/>
      <c r="H34" s="144"/>
      <c r="I34" s="144"/>
      <c r="J34" s="144"/>
      <c r="K34" s="144"/>
      <c r="L34" s="2"/>
      <c r="M34" s="144"/>
      <c r="N34" s="144"/>
      <c r="O34" s="144"/>
    </row>
    <row r="35" spans="1:15" x14ac:dyDescent="0.25">
      <c r="A35" s="2"/>
      <c r="B35" s="13"/>
      <c r="C35" s="13"/>
      <c r="D35" s="13"/>
      <c r="E35" s="1"/>
      <c r="F35" s="2"/>
      <c r="G35" s="2"/>
      <c r="H35" s="144"/>
      <c r="I35" s="144"/>
      <c r="J35" s="144"/>
      <c r="K35" s="144"/>
      <c r="L35" s="2"/>
      <c r="M35" s="144"/>
      <c r="N35" s="144"/>
      <c r="O35" s="144"/>
    </row>
    <row r="36" spans="1:15" x14ac:dyDescent="0.25">
      <c r="A36" s="2"/>
      <c r="B36" s="13"/>
      <c r="C36" s="13"/>
      <c r="D36" s="13"/>
      <c r="E36" s="1"/>
      <c r="F36" s="2"/>
      <c r="G36" s="2"/>
      <c r="H36" s="144"/>
      <c r="I36" s="144"/>
      <c r="J36" s="144"/>
      <c r="K36" s="144"/>
      <c r="L36" s="2"/>
      <c r="M36" s="144"/>
      <c r="N36" s="144"/>
      <c r="O36" s="144"/>
    </row>
    <row r="37" spans="1:15" x14ac:dyDescent="0.25">
      <c r="A37" s="2"/>
      <c r="B37" s="13"/>
      <c r="C37" s="13"/>
      <c r="D37" s="13"/>
      <c r="E37" s="1"/>
      <c r="F37" s="2"/>
      <c r="G37" s="2"/>
      <c r="H37" s="144"/>
      <c r="I37" s="144"/>
      <c r="J37" s="144"/>
      <c r="K37" s="144"/>
      <c r="L37" s="2"/>
      <c r="M37" s="144"/>
      <c r="N37" s="144"/>
      <c r="O37" s="144"/>
    </row>
    <row r="38" spans="1:15" x14ac:dyDescent="0.25">
      <c r="A38" s="2"/>
      <c r="B38" s="13"/>
      <c r="C38" s="13"/>
      <c r="D38" s="13"/>
      <c r="E38" s="1"/>
      <c r="F38" s="2"/>
      <c r="G38" s="2"/>
      <c r="H38" s="144"/>
      <c r="I38" s="144"/>
      <c r="J38" s="144"/>
      <c r="K38" s="144"/>
      <c r="L38" s="2"/>
      <c r="M38" s="144"/>
      <c r="N38" s="144"/>
      <c r="O38" s="144"/>
    </row>
    <row r="39" spans="1:15" x14ac:dyDescent="0.25">
      <c r="A39" s="2"/>
      <c r="B39" s="13"/>
      <c r="C39" s="13"/>
      <c r="D39" s="13"/>
      <c r="E39" s="1"/>
      <c r="F39" s="2"/>
      <c r="G39" s="2"/>
      <c r="H39" s="144"/>
      <c r="I39" s="144"/>
      <c r="J39" s="144"/>
      <c r="K39" s="144"/>
      <c r="L39" s="2"/>
      <c r="M39" s="144"/>
      <c r="N39" s="144"/>
      <c r="O39" s="144"/>
    </row>
    <row r="40" spans="1:15" x14ac:dyDescent="0.25">
      <c r="A40" s="2"/>
      <c r="B40" s="13"/>
      <c r="C40" s="13"/>
      <c r="D40" s="13"/>
      <c r="E40" s="1"/>
      <c r="F40" s="2"/>
      <c r="G40" s="2"/>
      <c r="H40" s="144"/>
      <c r="I40" s="144"/>
      <c r="J40" s="144"/>
      <c r="K40" s="144"/>
      <c r="L40" s="2"/>
      <c r="M40" s="144"/>
      <c r="N40" s="144"/>
      <c r="O40" s="144"/>
    </row>
    <row r="41" spans="1:15" x14ac:dyDescent="0.25">
      <c r="A41" s="3"/>
      <c r="B41" s="128"/>
      <c r="C41" s="128"/>
      <c r="D41" s="128"/>
      <c r="E41" s="4"/>
      <c r="F41" s="3"/>
      <c r="G41" s="3"/>
      <c r="H41" s="145"/>
      <c r="I41" s="145"/>
      <c r="J41" s="145"/>
      <c r="K41" s="145"/>
      <c r="L41" s="3"/>
      <c r="M41" s="145"/>
      <c r="N41" s="145"/>
      <c r="O41" s="145"/>
    </row>
    <row r="42" spans="1:15" x14ac:dyDescent="0.25">
      <c r="A42" s="3"/>
      <c r="B42" s="128"/>
      <c r="C42" s="128"/>
      <c r="D42" s="128"/>
      <c r="E42" s="4"/>
      <c r="F42" s="3"/>
      <c r="G42" s="3"/>
      <c r="H42" s="145"/>
      <c r="I42" s="145"/>
      <c r="J42" s="145"/>
      <c r="K42" s="145"/>
      <c r="L42" s="3"/>
      <c r="M42" s="145"/>
      <c r="N42" s="145"/>
      <c r="O42" s="145"/>
    </row>
    <row r="43" spans="1:15" x14ac:dyDescent="0.25">
      <c r="A43" s="3"/>
      <c r="B43" s="128"/>
      <c r="C43" s="128"/>
      <c r="D43" s="128"/>
      <c r="E43" s="4"/>
      <c r="F43" s="3"/>
      <c r="G43" s="3"/>
      <c r="H43" s="145"/>
      <c r="I43" s="145"/>
      <c r="J43" s="145"/>
      <c r="K43" s="145"/>
      <c r="L43" s="3"/>
      <c r="M43" s="145"/>
      <c r="N43" s="145"/>
      <c r="O43" s="145"/>
    </row>
    <row r="44" spans="1:15" x14ac:dyDescent="0.25">
      <c r="A44" s="3"/>
      <c r="B44" s="128"/>
      <c r="C44" s="128"/>
      <c r="D44" s="128"/>
      <c r="E44" s="4"/>
      <c r="F44" s="3"/>
      <c r="G44" s="3"/>
      <c r="H44" s="145"/>
      <c r="I44" s="145"/>
      <c r="J44" s="145"/>
      <c r="K44" s="145"/>
      <c r="L44" s="3"/>
      <c r="M44" s="145"/>
      <c r="N44" s="145"/>
      <c r="O44" s="145"/>
    </row>
    <row r="45" spans="1:15" x14ac:dyDescent="0.25">
      <c r="A45" s="3"/>
      <c r="B45" s="128"/>
      <c r="C45" s="128"/>
      <c r="D45" s="128"/>
      <c r="E45" s="4"/>
      <c r="F45" s="3"/>
      <c r="G45" s="3"/>
      <c r="H45" s="145"/>
      <c r="I45" s="145"/>
      <c r="J45" s="145"/>
      <c r="K45" s="145"/>
      <c r="L45" s="3"/>
      <c r="M45" s="145"/>
      <c r="N45" s="145"/>
      <c r="O45" s="145"/>
    </row>
    <row r="46" spans="1:15" x14ac:dyDescent="0.25">
      <c r="A46" s="3"/>
      <c r="B46" s="128"/>
      <c r="C46" s="128"/>
      <c r="D46" s="128"/>
      <c r="E46" s="4"/>
      <c r="F46" s="3"/>
      <c r="G46" s="3"/>
      <c r="H46" s="145"/>
      <c r="I46" s="145"/>
      <c r="J46" s="145"/>
      <c r="K46" s="145"/>
      <c r="L46" s="3"/>
      <c r="M46" s="145"/>
      <c r="N46" s="145"/>
      <c r="O46" s="145"/>
    </row>
  </sheetData>
  <mergeCells count="23">
    <mergeCell ref="H27:N27"/>
    <mergeCell ref="G4:G5"/>
    <mergeCell ref="H4:K4"/>
    <mergeCell ref="L4:N4"/>
    <mergeCell ref="O4:O5"/>
    <mergeCell ref="A17:G17"/>
    <mergeCell ref="A19:O19"/>
    <mergeCell ref="A24:G24"/>
    <mergeCell ref="H25:N25"/>
    <mergeCell ref="H26:N26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0" zoomScaleNormal="80" workbookViewId="0">
      <selection activeCell="C47" sqref="C47"/>
    </sheetView>
  </sheetViews>
  <sheetFormatPr defaultRowHeight="15" x14ac:dyDescent="0.25"/>
  <cols>
    <col min="1" max="1" width="7.140625" customWidth="1"/>
    <col min="2" max="2" width="52.28515625" style="129" bestFit="1" customWidth="1"/>
    <col min="3" max="3" width="29.140625" style="129" bestFit="1" customWidth="1"/>
    <col min="4" max="4" width="30.7109375" style="129" bestFit="1" customWidth="1"/>
    <col min="5" max="5" width="7.85546875" customWidth="1"/>
    <col min="6" max="6" width="13.5703125" bestFit="1" customWidth="1"/>
    <col min="7" max="7" width="15.85546875" bestFit="1" customWidth="1"/>
    <col min="8" max="8" width="18.5703125" style="146" customWidth="1"/>
    <col min="9" max="9" width="15.5703125" style="146" customWidth="1"/>
    <col min="10" max="10" width="15.28515625" style="146" customWidth="1"/>
    <col min="11" max="11" width="19.7109375" style="146" customWidth="1"/>
    <col min="12" max="12" width="10.5703125" customWidth="1"/>
    <col min="13" max="13" width="14" style="146" bestFit="1" customWidth="1"/>
    <col min="14" max="14" width="13.42578125" style="146" customWidth="1"/>
    <col min="15" max="15" width="18.28515625" style="146" customWidth="1"/>
  </cols>
  <sheetData>
    <row r="1" spans="1:15" ht="71.25" customHeight="1" thickBot="1" x14ac:dyDescent="0.3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1:15" ht="18" x14ac:dyDescent="0.25">
      <c r="A2" s="166" t="s">
        <v>1</v>
      </c>
      <c r="B2" s="167"/>
      <c r="C2" s="168"/>
      <c r="D2" s="192" t="s">
        <v>2</v>
      </c>
      <c r="E2" s="193"/>
      <c r="F2" s="194" t="s">
        <v>3</v>
      </c>
      <c r="G2" s="195" t="s">
        <v>4</v>
      </c>
      <c r="H2" s="196" t="s">
        <v>36</v>
      </c>
      <c r="I2" s="196" t="s">
        <v>5</v>
      </c>
      <c r="J2" s="197" t="s">
        <v>6</v>
      </c>
      <c r="K2" s="197"/>
      <c r="L2" s="197"/>
      <c r="M2" s="197"/>
      <c r="N2" s="197"/>
      <c r="O2" s="198"/>
    </row>
    <row r="3" spans="1:15" ht="20.25" x14ac:dyDescent="0.25">
      <c r="A3" s="98" t="s">
        <v>259</v>
      </c>
      <c r="B3" s="99"/>
      <c r="C3" s="100"/>
      <c r="D3" s="101" t="s">
        <v>246</v>
      </c>
      <c r="E3" s="102"/>
      <c r="F3" s="103" t="s">
        <v>81</v>
      </c>
      <c r="G3" s="104" t="s">
        <v>245</v>
      </c>
      <c r="H3" s="130">
        <v>18</v>
      </c>
      <c r="I3" s="130">
        <v>4.8</v>
      </c>
      <c r="J3" s="105" t="s">
        <v>7</v>
      </c>
      <c r="K3" s="105"/>
      <c r="L3" s="105"/>
      <c r="M3" s="105"/>
      <c r="N3" s="105"/>
      <c r="O3" s="106"/>
    </row>
    <row r="4" spans="1:15" s="123" customFormat="1" ht="15.75" x14ac:dyDescent="0.25">
      <c r="A4" s="92" t="s">
        <v>8</v>
      </c>
      <c r="B4" s="112" t="s">
        <v>9</v>
      </c>
      <c r="C4" s="113" t="s">
        <v>10</v>
      </c>
      <c r="D4" s="113" t="s">
        <v>11</v>
      </c>
      <c r="E4" s="80" t="s">
        <v>12</v>
      </c>
      <c r="F4" s="80" t="s">
        <v>13</v>
      </c>
      <c r="G4" s="80" t="s">
        <v>14</v>
      </c>
      <c r="H4" s="131" t="s">
        <v>15</v>
      </c>
      <c r="I4" s="132"/>
      <c r="J4" s="132"/>
      <c r="K4" s="133"/>
      <c r="L4" s="107" t="s">
        <v>16</v>
      </c>
      <c r="M4" s="107"/>
      <c r="N4" s="107"/>
      <c r="O4" s="147" t="s">
        <v>17</v>
      </c>
    </row>
    <row r="5" spans="1:15" s="123" customFormat="1" ht="32.25" thickBot="1" x14ac:dyDescent="0.3">
      <c r="A5" s="169"/>
      <c r="B5" s="170"/>
      <c r="C5" s="171"/>
      <c r="D5" s="171"/>
      <c r="E5" s="172"/>
      <c r="F5" s="172"/>
      <c r="G5" s="172"/>
      <c r="H5" s="173" t="s">
        <v>18</v>
      </c>
      <c r="I5" s="173" t="s">
        <v>19</v>
      </c>
      <c r="J5" s="173" t="s">
        <v>20</v>
      </c>
      <c r="K5" s="173" t="s">
        <v>21</v>
      </c>
      <c r="L5" s="174" t="s">
        <v>22</v>
      </c>
      <c r="M5" s="173" t="s">
        <v>18</v>
      </c>
      <c r="N5" s="173" t="s">
        <v>19</v>
      </c>
      <c r="O5" s="175"/>
    </row>
    <row r="6" spans="1:15" ht="15.75" x14ac:dyDescent="0.25">
      <c r="A6" s="25">
        <v>1</v>
      </c>
      <c r="B6" s="115" t="s">
        <v>79</v>
      </c>
      <c r="C6" s="115" t="s">
        <v>45</v>
      </c>
      <c r="D6" s="115" t="s">
        <v>58</v>
      </c>
      <c r="E6" s="160">
        <v>1</v>
      </c>
      <c r="F6" s="161">
        <v>44896</v>
      </c>
      <c r="G6" s="161">
        <v>45260</v>
      </c>
      <c r="H6" s="162">
        <v>630</v>
      </c>
      <c r="I6" s="162">
        <v>86.4</v>
      </c>
      <c r="J6" s="162"/>
      <c r="K6" s="163">
        <v>716.4</v>
      </c>
      <c r="L6" s="316"/>
      <c r="M6" s="162"/>
      <c r="N6" s="162">
        <v>4.8</v>
      </c>
      <c r="O6" s="165">
        <v>711.6</v>
      </c>
    </row>
    <row r="7" spans="1:15" ht="15.75" x14ac:dyDescent="0.25">
      <c r="A7" s="25">
        <v>2</v>
      </c>
      <c r="B7" s="115" t="s">
        <v>199</v>
      </c>
      <c r="C7" s="114" t="s">
        <v>45</v>
      </c>
      <c r="D7" s="114" t="s">
        <v>108</v>
      </c>
      <c r="E7" s="79">
        <v>1</v>
      </c>
      <c r="F7" s="26">
        <v>45201</v>
      </c>
      <c r="G7" s="26">
        <v>45567</v>
      </c>
      <c r="H7" s="134">
        <v>630</v>
      </c>
      <c r="I7" s="134">
        <v>86.4</v>
      </c>
      <c r="J7" s="134"/>
      <c r="K7" s="135">
        <v>716.4</v>
      </c>
      <c r="L7" s="71"/>
      <c r="M7" s="134"/>
      <c r="N7" s="134"/>
      <c r="O7" s="148">
        <f t="shared" ref="O7" si="0">SUM(K7)</f>
        <v>716.4</v>
      </c>
    </row>
    <row r="8" spans="1:15" ht="15.75" x14ac:dyDescent="0.25">
      <c r="A8" s="25">
        <v>3</v>
      </c>
      <c r="B8" s="115" t="s">
        <v>200</v>
      </c>
      <c r="C8" s="114" t="s">
        <v>45</v>
      </c>
      <c r="D8" s="114" t="s">
        <v>111</v>
      </c>
      <c r="E8" s="79">
        <v>1</v>
      </c>
      <c r="F8" s="26">
        <v>45200</v>
      </c>
      <c r="G8" s="26">
        <v>45473</v>
      </c>
      <c r="H8" s="134">
        <v>630</v>
      </c>
      <c r="I8" s="134">
        <v>86.4</v>
      </c>
      <c r="J8" s="134"/>
      <c r="K8" s="135">
        <v>716.4</v>
      </c>
      <c r="L8" s="71"/>
      <c r="M8" s="134"/>
      <c r="N8" s="134">
        <v>14.4</v>
      </c>
      <c r="O8" s="148">
        <f>SUM(K8-N8)</f>
        <v>702</v>
      </c>
    </row>
    <row r="9" spans="1:15" ht="15.75" x14ac:dyDescent="0.25">
      <c r="A9" s="25">
        <v>4</v>
      </c>
      <c r="B9" s="115" t="s">
        <v>234</v>
      </c>
      <c r="C9" s="114" t="s">
        <v>45</v>
      </c>
      <c r="D9" s="114"/>
      <c r="E9" s="79">
        <v>1</v>
      </c>
      <c r="F9" s="26">
        <v>45231</v>
      </c>
      <c r="G9" s="26">
        <v>45596</v>
      </c>
      <c r="H9" s="134">
        <v>630</v>
      </c>
      <c r="I9" s="134">
        <v>86.4</v>
      </c>
      <c r="J9" s="134"/>
      <c r="K9" s="135">
        <v>716.4</v>
      </c>
      <c r="L9" s="76"/>
      <c r="M9" s="134"/>
      <c r="N9" s="134"/>
      <c r="O9" s="148">
        <f>SUM(K9-M9-N9)</f>
        <v>716.4</v>
      </c>
    </row>
    <row r="10" spans="1:15" s="3" customFormat="1" ht="15.75" x14ac:dyDescent="0.25">
      <c r="A10" s="25">
        <v>5</v>
      </c>
      <c r="B10" s="117" t="s">
        <v>110</v>
      </c>
      <c r="C10" s="117" t="s">
        <v>64</v>
      </c>
      <c r="D10" s="117" t="s">
        <v>111</v>
      </c>
      <c r="E10" s="79">
        <v>1</v>
      </c>
      <c r="F10" s="27" t="s">
        <v>92</v>
      </c>
      <c r="G10" s="28">
        <v>45391</v>
      </c>
      <c r="H10" s="134">
        <v>315</v>
      </c>
      <c r="I10" s="134">
        <v>86.4</v>
      </c>
      <c r="J10" s="134"/>
      <c r="K10" s="135">
        <v>716.4</v>
      </c>
      <c r="L10" s="29"/>
      <c r="M10" s="136"/>
      <c r="N10" s="136"/>
      <c r="O10" s="148">
        <f t="shared" ref="O10:O12" si="1">SUM(K10-M10-N10)</f>
        <v>716.4</v>
      </c>
    </row>
    <row r="11" spans="1:15" s="3" customFormat="1" ht="15.75" x14ac:dyDescent="0.25">
      <c r="A11" s="25">
        <v>6</v>
      </c>
      <c r="B11" s="117" t="s">
        <v>203</v>
      </c>
      <c r="C11" s="117" t="s">
        <v>64</v>
      </c>
      <c r="D11" s="117" t="s">
        <v>202</v>
      </c>
      <c r="E11" s="79">
        <v>1</v>
      </c>
      <c r="F11" s="27" t="s">
        <v>174</v>
      </c>
      <c r="G11" s="28">
        <v>45567</v>
      </c>
      <c r="H11" s="134">
        <v>630</v>
      </c>
      <c r="I11" s="134">
        <v>86.4</v>
      </c>
      <c r="J11" s="134"/>
      <c r="K11" s="135">
        <v>716.4</v>
      </c>
      <c r="L11" s="69"/>
      <c r="M11" s="136"/>
      <c r="N11" s="136"/>
      <c r="O11" s="148">
        <f t="shared" si="1"/>
        <v>716.4</v>
      </c>
    </row>
    <row r="12" spans="1:15" s="3" customFormat="1" ht="15.75" x14ac:dyDescent="0.25">
      <c r="A12" s="25">
        <v>7</v>
      </c>
      <c r="B12" s="117" t="s">
        <v>59</v>
      </c>
      <c r="C12" s="117" t="s">
        <v>64</v>
      </c>
      <c r="D12" s="117" t="s">
        <v>57</v>
      </c>
      <c r="E12" s="79">
        <v>1</v>
      </c>
      <c r="F12" s="27" t="s">
        <v>63</v>
      </c>
      <c r="G12" s="28">
        <v>45016</v>
      </c>
      <c r="H12" s="134">
        <v>630</v>
      </c>
      <c r="I12" s="134">
        <v>86.4</v>
      </c>
      <c r="J12" s="134"/>
      <c r="K12" s="135">
        <v>716.4</v>
      </c>
      <c r="L12" s="29"/>
      <c r="M12" s="136"/>
      <c r="N12" s="136"/>
      <c r="O12" s="148">
        <f t="shared" si="1"/>
        <v>716.4</v>
      </c>
    </row>
    <row r="13" spans="1:15" s="3" customFormat="1" ht="15.75" x14ac:dyDescent="0.25">
      <c r="A13" s="25">
        <v>8</v>
      </c>
      <c r="B13" s="117" t="s">
        <v>204</v>
      </c>
      <c r="C13" s="117" t="s">
        <v>64</v>
      </c>
      <c r="D13" s="117" t="s">
        <v>205</v>
      </c>
      <c r="E13" s="79">
        <v>1</v>
      </c>
      <c r="F13" s="27" t="s">
        <v>174</v>
      </c>
      <c r="G13" s="28">
        <v>45567</v>
      </c>
      <c r="H13" s="134">
        <v>630</v>
      </c>
      <c r="I13" s="134">
        <v>86.4</v>
      </c>
      <c r="J13" s="134"/>
      <c r="K13" s="135">
        <v>716.4</v>
      </c>
      <c r="L13" s="29" t="s">
        <v>248</v>
      </c>
      <c r="M13" s="136">
        <v>63</v>
      </c>
      <c r="N13" s="136">
        <v>14.4</v>
      </c>
      <c r="O13" s="148">
        <f>SUM(K13-M13-N13)</f>
        <v>639</v>
      </c>
    </row>
    <row r="14" spans="1:15" s="3" customFormat="1" ht="15.75" x14ac:dyDescent="0.25">
      <c r="A14" s="25">
        <v>9</v>
      </c>
      <c r="B14" s="117" t="s">
        <v>211</v>
      </c>
      <c r="C14" s="117" t="s">
        <v>45</v>
      </c>
      <c r="D14" s="117" t="s">
        <v>57</v>
      </c>
      <c r="E14" s="79">
        <v>1</v>
      </c>
      <c r="F14" s="27" t="s">
        <v>174</v>
      </c>
      <c r="G14" s="28">
        <v>45567</v>
      </c>
      <c r="H14" s="134">
        <v>630</v>
      </c>
      <c r="I14" s="134">
        <v>86.4</v>
      </c>
      <c r="J14" s="134"/>
      <c r="K14" s="135">
        <v>716.4</v>
      </c>
      <c r="L14" s="29"/>
      <c r="M14" s="136"/>
      <c r="N14" s="136"/>
      <c r="O14" s="148">
        <f t="shared" ref="O14:O26" si="2">SUM(H14+I14)</f>
        <v>716.4</v>
      </c>
    </row>
    <row r="15" spans="1:15" s="3" customFormat="1" ht="15.75" x14ac:dyDescent="0.25">
      <c r="A15" s="25">
        <v>10</v>
      </c>
      <c r="B15" s="117" t="s">
        <v>206</v>
      </c>
      <c r="C15" s="117" t="s">
        <v>64</v>
      </c>
      <c r="D15" s="117" t="s">
        <v>117</v>
      </c>
      <c r="E15" s="79">
        <v>1</v>
      </c>
      <c r="F15" s="27" t="s">
        <v>174</v>
      </c>
      <c r="G15" s="28">
        <v>45567</v>
      </c>
      <c r="H15" s="134">
        <v>630</v>
      </c>
      <c r="I15" s="134">
        <v>86.4</v>
      </c>
      <c r="J15" s="134"/>
      <c r="K15" s="135">
        <v>716.4</v>
      </c>
      <c r="L15" s="29"/>
      <c r="M15" s="136"/>
      <c r="N15" s="136"/>
      <c r="O15" s="148">
        <f t="shared" si="2"/>
        <v>716.4</v>
      </c>
    </row>
    <row r="16" spans="1:15" s="3" customFormat="1" ht="15.75" x14ac:dyDescent="0.25">
      <c r="A16" s="25">
        <v>11</v>
      </c>
      <c r="B16" s="117" t="s">
        <v>115</v>
      </c>
      <c r="C16" s="117" t="s">
        <v>64</v>
      </c>
      <c r="D16" s="117" t="s">
        <v>106</v>
      </c>
      <c r="E16" s="79">
        <v>3</v>
      </c>
      <c r="F16" s="27" t="s">
        <v>116</v>
      </c>
      <c r="G16" s="28">
        <v>45394</v>
      </c>
      <c r="H16" s="134">
        <v>315</v>
      </c>
      <c r="I16" s="134">
        <v>86.4</v>
      </c>
      <c r="J16" s="134">
        <v>315</v>
      </c>
      <c r="K16" s="135">
        <v>716.4</v>
      </c>
      <c r="L16" s="29"/>
      <c r="M16" s="136"/>
      <c r="N16" s="136">
        <v>48</v>
      </c>
      <c r="O16" s="148">
        <f>SUM(K16-N16)</f>
        <v>668.4</v>
      </c>
    </row>
    <row r="17" spans="1:15" s="3" customFormat="1" ht="15.75" x14ac:dyDescent="0.25">
      <c r="A17" s="25">
        <v>12</v>
      </c>
      <c r="B17" s="117" t="s">
        <v>113</v>
      </c>
      <c r="C17" s="117" t="s">
        <v>45</v>
      </c>
      <c r="D17" s="117" t="s">
        <v>114</v>
      </c>
      <c r="E17" s="79">
        <v>1</v>
      </c>
      <c r="F17" s="27" t="s">
        <v>92</v>
      </c>
      <c r="G17" s="28">
        <v>45391</v>
      </c>
      <c r="H17" s="134">
        <v>630</v>
      </c>
      <c r="I17" s="134">
        <v>86.4</v>
      </c>
      <c r="J17" s="134"/>
      <c r="K17" s="135">
        <v>716.4</v>
      </c>
      <c r="L17" s="68"/>
      <c r="M17" s="136"/>
      <c r="N17" s="136"/>
      <c r="O17" s="148">
        <f t="shared" si="2"/>
        <v>716.4</v>
      </c>
    </row>
    <row r="18" spans="1:15" s="3" customFormat="1" ht="15.75" x14ac:dyDescent="0.25">
      <c r="A18" s="25">
        <v>13</v>
      </c>
      <c r="B18" s="117" t="s">
        <v>142</v>
      </c>
      <c r="C18" s="117" t="s">
        <v>64</v>
      </c>
      <c r="D18" s="117" t="s">
        <v>48</v>
      </c>
      <c r="E18" s="79">
        <v>1</v>
      </c>
      <c r="F18" s="27" t="s">
        <v>137</v>
      </c>
      <c r="G18" s="28"/>
      <c r="H18" s="134">
        <v>630</v>
      </c>
      <c r="I18" s="134">
        <v>86.4</v>
      </c>
      <c r="J18" s="134"/>
      <c r="K18" s="135">
        <v>716.4</v>
      </c>
      <c r="L18" s="68"/>
      <c r="M18" s="136"/>
      <c r="N18" s="136"/>
      <c r="O18" s="148">
        <f t="shared" si="2"/>
        <v>716.4</v>
      </c>
    </row>
    <row r="19" spans="1:15" s="3" customFormat="1" ht="15.75" x14ac:dyDescent="0.25">
      <c r="A19" s="25">
        <v>14</v>
      </c>
      <c r="B19" s="117" t="s">
        <v>238</v>
      </c>
      <c r="C19" s="117" t="s">
        <v>45</v>
      </c>
      <c r="D19" s="117"/>
      <c r="E19" s="79">
        <v>1</v>
      </c>
      <c r="F19" s="27" t="s">
        <v>237</v>
      </c>
      <c r="G19" s="28">
        <v>45596</v>
      </c>
      <c r="H19" s="134">
        <v>630</v>
      </c>
      <c r="I19" s="134">
        <v>86.4</v>
      </c>
      <c r="J19" s="134"/>
      <c r="K19" s="135">
        <v>716.4</v>
      </c>
      <c r="L19" s="68"/>
      <c r="M19" s="136"/>
      <c r="N19" s="136"/>
      <c r="O19" s="148">
        <f t="shared" si="2"/>
        <v>716.4</v>
      </c>
    </row>
    <row r="20" spans="1:15" s="3" customFormat="1" ht="15.75" x14ac:dyDescent="0.25">
      <c r="A20" s="25">
        <v>15</v>
      </c>
      <c r="B20" s="117" t="s">
        <v>80</v>
      </c>
      <c r="C20" s="117" t="s">
        <v>45</v>
      </c>
      <c r="D20" s="117" t="s">
        <v>58</v>
      </c>
      <c r="E20" s="79">
        <v>1</v>
      </c>
      <c r="F20" s="27" t="s">
        <v>78</v>
      </c>
      <c r="G20" s="28">
        <v>45260</v>
      </c>
      <c r="H20" s="134">
        <v>630</v>
      </c>
      <c r="I20" s="134">
        <v>86.4</v>
      </c>
      <c r="J20" s="134"/>
      <c r="K20" s="135">
        <v>716.4</v>
      </c>
      <c r="L20" s="70"/>
      <c r="M20" s="137"/>
      <c r="N20" s="137"/>
      <c r="O20" s="148">
        <f t="shared" si="2"/>
        <v>716.4</v>
      </c>
    </row>
    <row r="21" spans="1:15" s="3" customFormat="1" ht="15.75" x14ac:dyDescent="0.25">
      <c r="A21" s="25">
        <v>16</v>
      </c>
      <c r="B21" s="117" t="s">
        <v>240</v>
      </c>
      <c r="C21" s="117" t="s">
        <v>45</v>
      </c>
      <c r="D21" s="117"/>
      <c r="E21" s="79">
        <v>1</v>
      </c>
      <c r="F21" s="27" t="s">
        <v>237</v>
      </c>
      <c r="G21" s="28">
        <v>45596</v>
      </c>
      <c r="H21" s="134">
        <v>630</v>
      </c>
      <c r="I21" s="134">
        <v>86.4</v>
      </c>
      <c r="J21" s="134"/>
      <c r="K21" s="135">
        <v>716.4</v>
      </c>
      <c r="L21" s="70"/>
      <c r="M21" s="137"/>
      <c r="N21" s="137"/>
      <c r="O21" s="148">
        <f t="shared" si="2"/>
        <v>716.4</v>
      </c>
    </row>
    <row r="22" spans="1:15" s="3" customFormat="1" ht="15.75" x14ac:dyDescent="0.25">
      <c r="A22" s="25">
        <v>17</v>
      </c>
      <c r="B22" s="117" t="s">
        <v>136</v>
      </c>
      <c r="C22" s="117" t="s">
        <v>143</v>
      </c>
      <c r="D22" s="117" t="s">
        <v>48</v>
      </c>
      <c r="E22" s="79">
        <v>1</v>
      </c>
      <c r="F22" s="27" t="s">
        <v>137</v>
      </c>
      <c r="G22" s="28">
        <v>45475</v>
      </c>
      <c r="H22" s="134">
        <v>630</v>
      </c>
      <c r="I22" s="134">
        <v>86.4</v>
      </c>
      <c r="J22" s="134"/>
      <c r="K22" s="135">
        <v>716.4</v>
      </c>
      <c r="L22" s="68"/>
      <c r="M22" s="136"/>
      <c r="N22" s="136"/>
      <c r="O22" s="148">
        <f t="shared" si="2"/>
        <v>716.4</v>
      </c>
    </row>
    <row r="23" spans="1:15" s="3" customFormat="1" ht="15.75" x14ac:dyDescent="0.25">
      <c r="A23" s="25">
        <v>18</v>
      </c>
      <c r="B23" s="117" t="s">
        <v>107</v>
      </c>
      <c r="C23" s="117" t="s">
        <v>64</v>
      </c>
      <c r="D23" s="117" t="s">
        <v>109</v>
      </c>
      <c r="E23" s="79">
        <v>1</v>
      </c>
      <c r="F23" s="27" t="s">
        <v>92</v>
      </c>
      <c r="G23" s="28">
        <v>45391</v>
      </c>
      <c r="H23" s="134">
        <v>630</v>
      </c>
      <c r="I23" s="134">
        <v>86.4</v>
      </c>
      <c r="J23" s="134"/>
      <c r="K23" s="135">
        <v>716.4</v>
      </c>
      <c r="L23" s="68"/>
      <c r="M23" s="136"/>
      <c r="N23" s="136"/>
      <c r="O23" s="148">
        <f t="shared" si="2"/>
        <v>716.4</v>
      </c>
    </row>
    <row r="24" spans="1:15" s="3" customFormat="1" ht="15.75" x14ac:dyDescent="0.25">
      <c r="A24" s="25">
        <v>19</v>
      </c>
      <c r="B24" s="117" t="s">
        <v>207</v>
      </c>
      <c r="C24" s="117" t="s">
        <v>64</v>
      </c>
      <c r="D24" s="117" t="s">
        <v>108</v>
      </c>
      <c r="E24" s="79">
        <v>1</v>
      </c>
      <c r="F24" s="27" t="s">
        <v>174</v>
      </c>
      <c r="G24" s="28">
        <v>45567</v>
      </c>
      <c r="H24" s="134">
        <v>630</v>
      </c>
      <c r="I24" s="134">
        <v>86.4</v>
      </c>
      <c r="J24" s="134"/>
      <c r="K24" s="135">
        <v>716.4</v>
      </c>
      <c r="L24" s="68"/>
      <c r="M24" s="136"/>
      <c r="N24" s="136"/>
      <c r="O24" s="148">
        <f t="shared" si="2"/>
        <v>716.4</v>
      </c>
    </row>
    <row r="25" spans="1:15" s="3" customFormat="1" ht="15.75" x14ac:dyDescent="0.25">
      <c r="A25" s="25">
        <v>20</v>
      </c>
      <c r="B25" s="117" t="s">
        <v>235</v>
      </c>
      <c r="C25" s="117" t="s">
        <v>64</v>
      </c>
      <c r="D25" s="117" t="s">
        <v>236</v>
      </c>
      <c r="E25" s="79">
        <v>1</v>
      </c>
      <c r="F25" s="27" t="s">
        <v>237</v>
      </c>
      <c r="G25" s="28">
        <v>45597</v>
      </c>
      <c r="H25" s="134">
        <v>630</v>
      </c>
      <c r="I25" s="134">
        <v>86.4</v>
      </c>
      <c r="J25" s="134"/>
      <c r="K25" s="135">
        <v>716.4</v>
      </c>
      <c r="L25" s="68"/>
      <c r="M25" s="136"/>
      <c r="N25" s="136"/>
      <c r="O25" s="148">
        <f t="shared" si="2"/>
        <v>716.4</v>
      </c>
    </row>
    <row r="26" spans="1:15" s="3" customFormat="1" ht="15.75" x14ac:dyDescent="0.25">
      <c r="A26" s="25">
        <v>21</v>
      </c>
      <c r="B26" s="117" t="s">
        <v>60</v>
      </c>
      <c r="C26" s="117" t="s">
        <v>45</v>
      </c>
      <c r="D26" s="117" t="s">
        <v>58</v>
      </c>
      <c r="E26" s="79">
        <v>1</v>
      </c>
      <c r="F26" s="27" t="s">
        <v>63</v>
      </c>
      <c r="G26" s="28">
        <v>45016</v>
      </c>
      <c r="H26" s="134">
        <v>630</v>
      </c>
      <c r="I26" s="134">
        <v>86.4</v>
      </c>
      <c r="J26" s="134"/>
      <c r="K26" s="135">
        <v>716.4</v>
      </c>
      <c r="L26" s="69"/>
      <c r="M26" s="136"/>
      <c r="N26" s="136"/>
      <c r="O26" s="148">
        <f t="shared" si="2"/>
        <v>716.4</v>
      </c>
    </row>
    <row r="27" spans="1:15" s="3" customFormat="1" ht="15.75" x14ac:dyDescent="0.25">
      <c r="A27" s="25">
        <v>22</v>
      </c>
      <c r="B27" s="117" t="s">
        <v>239</v>
      </c>
      <c r="C27" s="117" t="s">
        <v>64</v>
      </c>
      <c r="D27" s="117"/>
      <c r="E27" s="79" t="s">
        <v>249</v>
      </c>
      <c r="F27" s="27" t="s">
        <v>237</v>
      </c>
      <c r="G27" s="28">
        <v>45596</v>
      </c>
      <c r="H27" s="134">
        <v>441</v>
      </c>
      <c r="I27" s="134">
        <v>86.4</v>
      </c>
      <c r="J27" s="134">
        <v>168</v>
      </c>
      <c r="K27" s="135">
        <v>695.4</v>
      </c>
      <c r="L27" s="68"/>
      <c r="M27" s="136"/>
      <c r="N27" s="136">
        <v>28.8</v>
      </c>
      <c r="O27" s="148">
        <f>SUM(K27-N27)</f>
        <v>666.6</v>
      </c>
    </row>
    <row r="28" spans="1:15" s="3" customFormat="1" ht="15.75" x14ac:dyDescent="0.25">
      <c r="A28" s="25">
        <v>23</v>
      </c>
      <c r="B28" s="117" t="s">
        <v>208</v>
      </c>
      <c r="C28" s="117" t="s">
        <v>45</v>
      </c>
      <c r="D28" s="117" t="s">
        <v>201</v>
      </c>
      <c r="E28" s="79" t="s">
        <v>249</v>
      </c>
      <c r="F28" s="27" t="s">
        <v>174</v>
      </c>
      <c r="G28" s="28">
        <v>45566</v>
      </c>
      <c r="H28" s="134">
        <v>105</v>
      </c>
      <c r="I28" s="134">
        <v>38.4</v>
      </c>
      <c r="J28" s="134">
        <v>210</v>
      </c>
      <c r="K28" s="135">
        <v>353.4</v>
      </c>
      <c r="L28" s="68" t="s">
        <v>247</v>
      </c>
      <c r="M28" s="136">
        <v>21</v>
      </c>
      <c r="N28" s="136">
        <v>19.2</v>
      </c>
      <c r="O28" s="148">
        <f>SUM(K28-M28-N28)</f>
        <v>313.2</v>
      </c>
    </row>
    <row r="29" spans="1:15" s="3" customFormat="1" ht="15.75" x14ac:dyDescent="0.25">
      <c r="A29" s="25">
        <v>24</v>
      </c>
      <c r="B29" s="117" t="s">
        <v>209</v>
      </c>
      <c r="C29" s="117" t="s">
        <v>64</v>
      </c>
      <c r="D29" s="117" t="s">
        <v>205</v>
      </c>
      <c r="E29" s="79">
        <v>1</v>
      </c>
      <c r="F29" s="27" t="s">
        <v>174</v>
      </c>
      <c r="G29" s="28">
        <v>45567</v>
      </c>
      <c r="H29" s="134">
        <v>630</v>
      </c>
      <c r="I29" s="134">
        <v>86.4</v>
      </c>
      <c r="J29" s="134"/>
      <c r="K29" s="135">
        <v>716.4</v>
      </c>
      <c r="L29" s="68"/>
      <c r="M29" s="136"/>
      <c r="N29" s="136"/>
      <c r="O29" s="148">
        <f t="shared" ref="O29" si="3">SUM(H29+I29)</f>
        <v>716.4</v>
      </c>
    </row>
    <row r="30" spans="1:15" s="3" customFormat="1" ht="15.75" x14ac:dyDescent="0.25">
      <c r="A30" s="25">
        <v>25</v>
      </c>
      <c r="B30" s="117" t="s">
        <v>210</v>
      </c>
      <c r="C30" s="117" t="s">
        <v>64</v>
      </c>
      <c r="D30" s="117" t="s">
        <v>109</v>
      </c>
      <c r="E30" s="79">
        <v>1</v>
      </c>
      <c r="F30" s="27" t="s">
        <v>174</v>
      </c>
      <c r="G30" s="28">
        <v>45567</v>
      </c>
      <c r="H30" s="134">
        <v>630</v>
      </c>
      <c r="I30" s="134">
        <v>86.4</v>
      </c>
      <c r="J30" s="134"/>
      <c r="K30" s="135">
        <v>716.4</v>
      </c>
      <c r="L30" s="69">
        <v>2</v>
      </c>
      <c r="M30" s="136">
        <v>42</v>
      </c>
      <c r="N30" s="136">
        <v>14.4</v>
      </c>
      <c r="O30" s="148">
        <f>SUM(K30-M30-N30)</f>
        <v>660</v>
      </c>
    </row>
    <row r="31" spans="1:15" s="3" customFormat="1" ht="15.75" x14ac:dyDescent="0.25">
      <c r="A31" s="25">
        <v>26</v>
      </c>
      <c r="B31" s="117" t="s">
        <v>61</v>
      </c>
      <c r="C31" s="117" t="s">
        <v>45</v>
      </c>
      <c r="D31" s="117" t="s">
        <v>62</v>
      </c>
      <c r="E31" s="79">
        <v>1</v>
      </c>
      <c r="F31" s="27" t="s">
        <v>63</v>
      </c>
      <c r="G31" s="28">
        <v>45016</v>
      </c>
      <c r="H31" s="134">
        <v>630</v>
      </c>
      <c r="I31" s="134">
        <v>86.4</v>
      </c>
      <c r="J31" s="134"/>
      <c r="K31" s="135">
        <v>716.4</v>
      </c>
      <c r="L31" s="69">
        <v>1</v>
      </c>
      <c r="M31" s="136">
        <v>21</v>
      </c>
      <c r="N31" s="136">
        <v>4.8</v>
      </c>
      <c r="O31" s="148">
        <f>SUM(K31-M31-N31)</f>
        <v>690.6</v>
      </c>
    </row>
    <row r="32" spans="1:15" ht="15.75" x14ac:dyDescent="0.25">
      <c r="A32" s="90" t="s">
        <v>40</v>
      </c>
      <c r="B32" s="91"/>
      <c r="C32" s="91"/>
      <c r="D32" s="91"/>
      <c r="E32" s="91"/>
      <c r="F32" s="91"/>
      <c r="G32" s="91"/>
      <c r="H32" s="138">
        <v>15036</v>
      </c>
      <c r="I32" s="22">
        <v>2198.4</v>
      </c>
      <c r="J32" s="138">
        <v>693</v>
      </c>
      <c r="K32" s="22">
        <v>18242.400000000001</v>
      </c>
      <c r="L32" s="30"/>
      <c r="M32" s="138">
        <v>147</v>
      </c>
      <c r="N32" s="138">
        <v>148.80000000000001</v>
      </c>
      <c r="O32" s="244">
        <v>17946.599999999999</v>
      </c>
    </row>
    <row r="33" spans="1:15" ht="16.5" thickBot="1" x14ac:dyDescent="0.3">
      <c r="A33" s="31"/>
      <c r="B33" s="177"/>
      <c r="C33" s="177"/>
      <c r="D33" s="177"/>
      <c r="E33" s="178"/>
      <c r="F33" s="178"/>
      <c r="G33" s="178"/>
      <c r="H33" s="179"/>
      <c r="I33" s="180"/>
      <c r="J33" s="179"/>
      <c r="K33" s="180"/>
      <c r="L33" s="32"/>
      <c r="M33" s="181"/>
      <c r="N33" s="179"/>
      <c r="O33" s="151"/>
    </row>
    <row r="34" spans="1:15" ht="15.75" x14ac:dyDescent="0.25">
      <c r="A34" s="203" t="s">
        <v>24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5"/>
    </row>
    <row r="35" spans="1:15" s="5" customFormat="1" ht="54" customHeight="1" thickBot="1" x14ac:dyDescent="0.25">
      <c r="A35" s="206" t="s">
        <v>8</v>
      </c>
      <c r="B35" s="207" t="s">
        <v>9</v>
      </c>
      <c r="C35" s="207" t="s">
        <v>10</v>
      </c>
      <c r="D35" s="208" t="s">
        <v>11</v>
      </c>
      <c r="E35" s="209" t="s">
        <v>12</v>
      </c>
      <c r="F35" s="209" t="s">
        <v>25</v>
      </c>
      <c r="G35" s="209" t="s">
        <v>26</v>
      </c>
      <c r="H35" s="210" t="s">
        <v>18</v>
      </c>
      <c r="I35" s="210" t="s">
        <v>19</v>
      </c>
      <c r="J35" s="210" t="s">
        <v>27</v>
      </c>
      <c r="K35" s="210" t="s">
        <v>21</v>
      </c>
      <c r="L35" s="232" t="s">
        <v>22</v>
      </c>
      <c r="M35" s="210" t="s">
        <v>23</v>
      </c>
      <c r="N35" s="321" t="s">
        <v>28</v>
      </c>
      <c r="O35" s="211" t="s">
        <v>17</v>
      </c>
    </row>
    <row r="36" spans="1:15" ht="15.75" x14ac:dyDescent="0.25">
      <c r="A36" s="199"/>
      <c r="B36" s="118"/>
      <c r="C36" s="118"/>
      <c r="D36" s="118"/>
      <c r="E36" s="220"/>
      <c r="F36" s="73"/>
      <c r="G36" s="301"/>
      <c r="H36" s="233"/>
      <c r="I36" s="302"/>
      <c r="J36" s="302"/>
      <c r="K36" s="303"/>
      <c r="L36" s="304"/>
      <c r="M36" s="201"/>
      <c r="N36" s="320"/>
      <c r="O36" s="305"/>
    </row>
    <row r="37" spans="1:15" ht="15.75" x14ac:dyDescent="0.25">
      <c r="A37" s="37" t="s">
        <v>29</v>
      </c>
      <c r="B37" s="126"/>
      <c r="C37" s="126"/>
      <c r="D37" s="126"/>
      <c r="E37" s="38"/>
      <c r="F37" s="39"/>
      <c r="G37" s="40"/>
      <c r="H37" s="317"/>
      <c r="I37" s="138"/>
      <c r="J37" s="138"/>
      <c r="K37" s="138"/>
      <c r="L37" s="41" t="s">
        <v>30</v>
      </c>
      <c r="M37" s="138"/>
      <c r="N37" s="318"/>
      <c r="O37" s="150"/>
    </row>
    <row r="38" spans="1:15" ht="15.75" x14ac:dyDescent="0.25">
      <c r="A38" s="42"/>
      <c r="B38" s="185"/>
      <c r="C38" s="185"/>
      <c r="D38" s="185"/>
      <c r="E38" s="182"/>
      <c r="F38" s="183"/>
      <c r="G38" s="183"/>
      <c r="H38" s="186"/>
      <c r="I38" s="186"/>
      <c r="J38" s="186"/>
      <c r="K38" s="186"/>
      <c r="L38" s="183"/>
      <c r="M38" s="186"/>
      <c r="N38" s="186"/>
      <c r="O38" s="291"/>
    </row>
    <row r="39" spans="1:15" ht="15.75" x14ac:dyDescent="0.25">
      <c r="A39" s="85" t="s">
        <v>41</v>
      </c>
      <c r="B39" s="86"/>
      <c r="C39" s="86"/>
      <c r="D39" s="86"/>
      <c r="E39" s="86"/>
      <c r="F39" s="86"/>
      <c r="G39" s="87"/>
      <c r="H39" s="142">
        <v>15036</v>
      </c>
      <c r="I39" s="142">
        <v>2198.4</v>
      </c>
      <c r="J39" s="141">
        <v>693</v>
      </c>
      <c r="K39" s="141">
        <v>18242.400000000001</v>
      </c>
      <c r="L39" s="21"/>
      <c r="M39" s="141">
        <v>147</v>
      </c>
      <c r="N39" s="154">
        <v>148.80000000000001</v>
      </c>
      <c r="O39" s="319">
        <f>SUM(K39-M39-N39)</f>
        <v>17946.600000000002</v>
      </c>
    </row>
    <row r="40" spans="1:15" ht="15.75" x14ac:dyDescent="0.25">
      <c r="A40" s="44" t="s">
        <v>131</v>
      </c>
      <c r="B40" s="77"/>
      <c r="C40" s="311"/>
      <c r="D40" s="311"/>
      <c r="E40" s="45"/>
      <c r="F40" s="46"/>
      <c r="G40" s="47"/>
      <c r="H40" s="88" t="s">
        <v>39</v>
      </c>
      <c r="I40" s="89"/>
      <c r="J40" s="89"/>
      <c r="K40" s="89"/>
      <c r="L40" s="89"/>
      <c r="M40" s="89"/>
      <c r="N40" s="89"/>
      <c r="O40" s="190">
        <v>30</v>
      </c>
    </row>
    <row r="41" spans="1:15" ht="16.5" thickBot="1" x14ac:dyDescent="0.3">
      <c r="A41" s="6"/>
      <c r="B41" s="313"/>
      <c r="C41" s="313"/>
      <c r="D41" s="313"/>
      <c r="E41" s="314"/>
      <c r="F41" s="315"/>
      <c r="G41" s="315"/>
      <c r="H41" s="81" t="s">
        <v>38</v>
      </c>
      <c r="I41" s="82"/>
      <c r="J41" s="82"/>
      <c r="K41" s="82"/>
      <c r="L41" s="82"/>
      <c r="M41" s="82"/>
      <c r="N41" s="82"/>
      <c r="O41" s="322">
        <v>780</v>
      </c>
    </row>
    <row r="42" spans="1:15" ht="16.5" thickBot="1" x14ac:dyDescent="0.3">
      <c r="A42" s="48"/>
      <c r="B42" s="312"/>
      <c r="C42" s="312"/>
      <c r="D42" s="312"/>
      <c r="E42" s="50"/>
      <c r="F42" s="49"/>
      <c r="G42" s="49"/>
      <c r="H42" s="83" t="s">
        <v>37</v>
      </c>
      <c r="I42" s="84"/>
      <c r="J42" s="84"/>
      <c r="K42" s="84"/>
      <c r="L42" s="84"/>
      <c r="M42" s="84"/>
      <c r="N42" s="84"/>
      <c r="O42" s="323">
        <f>SUM(O39+O41)</f>
        <v>18726.600000000002</v>
      </c>
    </row>
    <row r="43" spans="1:15" ht="15.75" x14ac:dyDescent="0.25">
      <c r="A43" s="9"/>
      <c r="B43" s="8"/>
      <c r="C43" s="8"/>
      <c r="D43" s="8"/>
      <c r="E43" s="7"/>
      <c r="F43" s="9"/>
      <c r="G43" s="9"/>
      <c r="H43" s="140"/>
      <c r="I43" s="140"/>
      <c r="J43" s="140"/>
      <c r="K43" s="140"/>
      <c r="L43" s="9"/>
      <c r="M43" s="140"/>
      <c r="N43" s="140"/>
      <c r="O43" s="140"/>
    </row>
    <row r="44" spans="1:15" ht="15.75" x14ac:dyDescent="0.25">
      <c r="A44" s="9"/>
      <c r="B44" s="8"/>
      <c r="C44" s="8"/>
      <c r="D44" s="8"/>
      <c r="E44" s="7"/>
      <c r="F44" s="9"/>
      <c r="G44" s="9"/>
      <c r="H44" s="140"/>
      <c r="I44" s="140"/>
      <c r="J44" s="140"/>
      <c r="K44" s="140"/>
      <c r="L44" s="9"/>
      <c r="M44" s="140"/>
      <c r="N44" s="140"/>
      <c r="O44" s="140"/>
    </row>
    <row r="45" spans="1:15" ht="15.75" x14ac:dyDescent="0.25">
      <c r="A45" s="9"/>
      <c r="B45" s="8"/>
      <c r="C45" s="8"/>
      <c r="D45" s="8"/>
      <c r="E45" s="7"/>
      <c r="F45" s="9"/>
      <c r="G45" s="9"/>
      <c r="H45" s="140"/>
      <c r="I45" s="140"/>
      <c r="J45" s="140"/>
      <c r="K45" s="140"/>
      <c r="L45" s="9"/>
      <c r="M45" s="140"/>
      <c r="N45" s="140"/>
      <c r="O45" s="140"/>
    </row>
    <row r="46" spans="1:15" x14ac:dyDescent="0.25">
      <c r="A46" s="2"/>
      <c r="B46" s="13"/>
      <c r="C46" s="13"/>
      <c r="D46" s="13"/>
      <c r="E46" s="1"/>
      <c r="F46" s="2"/>
      <c r="G46" s="2"/>
      <c r="H46" s="144"/>
      <c r="I46" s="144"/>
      <c r="J46" s="144"/>
      <c r="K46" s="144"/>
      <c r="L46" s="2"/>
      <c r="M46" s="144"/>
      <c r="N46" s="144"/>
      <c r="O46" s="144"/>
    </row>
    <row r="47" spans="1:15" x14ac:dyDescent="0.25">
      <c r="A47" s="2"/>
      <c r="B47" s="13"/>
      <c r="C47" s="13"/>
      <c r="D47" s="13"/>
      <c r="E47" s="1"/>
      <c r="F47" s="2"/>
      <c r="G47" s="2"/>
      <c r="H47" s="144"/>
      <c r="I47" s="144"/>
      <c r="J47" s="144"/>
      <c r="K47" s="144"/>
      <c r="L47" s="2"/>
      <c r="M47" s="144"/>
      <c r="N47" s="144"/>
      <c r="O47" s="144"/>
    </row>
    <row r="48" spans="1:15" x14ac:dyDescent="0.25">
      <c r="A48" s="2"/>
      <c r="B48" s="13"/>
      <c r="C48" s="13"/>
      <c r="D48" s="13"/>
      <c r="E48" s="1"/>
      <c r="F48" s="2"/>
      <c r="G48" s="2"/>
      <c r="H48" s="144"/>
      <c r="I48" s="144"/>
      <c r="J48" s="144"/>
      <c r="K48" s="144"/>
      <c r="L48" s="2"/>
      <c r="M48" s="144"/>
      <c r="N48" s="144"/>
      <c r="O48" s="144"/>
    </row>
    <row r="49" spans="1:15" x14ac:dyDescent="0.25">
      <c r="A49" s="2"/>
      <c r="B49" s="13"/>
      <c r="C49" s="13"/>
      <c r="D49" s="13"/>
      <c r="E49" s="1"/>
      <c r="F49" s="2"/>
      <c r="G49" s="2"/>
      <c r="H49" s="144"/>
      <c r="I49" s="144"/>
      <c r="J49" s="144"/>
      <c r="K49" s="144"/>
      <c r="L49" s="2"/>
      <c r="M49" s="144"/>
      <c r="N49" s="144"/>
      <c r="O49" s="144"/>
    </row>
    <row r="50" spans="1:15" x14ac:dyDescent="0.25">
      <c r="A50" s="2"/>
      <c r="B50" s="13"/>
      <c r="C50" s="13"/>
      <c r="D50" s="13"/>
      <c r="E50" s="1"/>
      <c r="F50" s="2"/>
      <c r="G50" s="2"/>
      <c r="H50" s="144"/>
      <c r="I50" s="144"/>
      <c r="J50" s="144"/>
      <c r="K50" s="144"/>
      <c r="L50" s="2"/>
      <c r="M50" s="144"/>
      <c r="N50" s="144"/>
      <c r="O50" s="144"/>
    </row>
    <row r="51" spans="1:15" x14ac:dyDescent="0.25">
      <c r="A51" s="2"/>
      <c r="B51" s="13"/>
      <c r="C51" s="13"/>
      <c r="D51" s="13"/>
      <c r="E51" s="1"/>
      <c r="F51" s="2"/>
      <c r="G51" s="2"/>
      <c r="H51" s="144"/>
      <c r="I51" s="144"/>
      <c r="J51" s="144"/>
      <c r="K51" s="144"/>
      <c r="L51" s="2"/>
      <c r="M51" s="144"/>
      <c r="N51" s="144"/>
      <c r="O51" s="144"/>
    </row>
    <row r="52" spans="1:15" x14ac:dyDescent="0.25">
      <c r="A52" s="2"/>
      <c r="B52" s="13"/>
      <c r="C52" s="13"/>
      <c r="D52" s="13"/>
      <c r="E52" s="1"/>
      <c r="F52" s="2"/>
      <c r="G52" s="2"/>
      <c r="H52" s="144"/>
      <c r="I52" s="144"/>
      <c r="J52" s="144"/>
      <c r="K52" s="144"/>
      <c r="L52" s="2"/>
      <c r="M52" s="144"/>
      <c r="N52" s="144"/>
      <c r="O52" s="144"/>
    </row>
    <row r="53" spans="1:15" x14ac:dyDescent="0.25">
      <c r="A53" s="2"/>
      <c r="B53" s="13"/>
      <c r="C53" s="13"/>
      <c r="D53" s="13"/>
      <c r="E53" s="1"/>
      <c r="F53" s="2"/>
      <c r="G53" s="2"/>
      <c r="H53" s="144"/>
      <c r="I53" s="144"/>
      <c r="J53" s="144"/>
      <c r="K53" s="144"/>
      <c r="L53" s="2"/>
      <c r="M53" s="144"/>
      <c r="N53" s="144"/>
      <c r="O53" s="144"/>
    </row>
    <row r="54" spans="1:15" x14ac:dyDescent="0.25">
      <c r="A54" s="2"/>
      <c r="B54" s="13"/>
      <c r="C54" s="13"/>
      <c r="D54" s="13"/>
      <c r="E54" s="1"/>
      <c r="F54" s="2"/>
      <c r="G54" s="2"/>
      <c r="H54" s="144"/>
      <c r="I54" s="144"/>
      <c r="J54" s="144"/>
      <c r="K54" s="144"/>
      <c r="L54" s="2"/>
      <c r="M54" s="144"/>
      <c r="N54" s="144"/>
      <c r="O54" s="144"/>
    </row>
    <row r="55" spans="1:15" x14ac:dyDescent="0.25">
      <c r="A55" s="2"/>
      <c r="B55" s="13"/>
      <c r="C55" s="13"/>
      <c r="D55" s="13"/>
      <c r="E55" s="1"/>
      <c r="F55" s="2"/>
      <c r="G55" s="2"/>
      <c r="H55" s="144"/>
      <c r="I55" s="144"/>
      <c r="J55" s="144"/>
      <c r="K55" s="144"/>
      <c r="L55" s="2"/>
      <c r="M55" s="144"/>
      <c r="N55" s="144"/>
      <c r="O55" s="144"/>
    </row>
    <row r="56" spans="1:15" x14ac:dyDescent="0.25">
      <c r="A56" s="3"/>
      <c r="B56" s="128"/>
      <c r="C56" s="128"/>
      <c r="D56" s="128"/>
      <c r="E56" s="4"/>
      <c r="F56" s="3"/>
      <c r="G56" s="3"/>
      <c r="H56" s="145"/>
      <c r="I56" s="145"/>
      <c r="J56" s="145"/>
      <c r="K56" s="145"/>
      <c r="L56" s="3"/>
      <c r="M56" s="145"/>
      <c r="N56" s="145"/>
      <c r="O56" s="145"/>
    </row>
    <row r="57" spans="1:15" x14ac:dyDescent="0.25">
      <c r="A57" s="3"/>
      <c r="B57" s="128"/>
      <c r="C57" s="128"/>
      <c r="D57" s="128"/>
      <c r="E57" s="4"/>
      <c r="F57" s="3"/>
      <c r="G57" s="3"/>
      <c r="H57" s="145"/>
      <c r="I57" s="145"/>
      <c r="J57" s="145"/>
      <c r="K57" s="145"/>
      <c r="L57" s="3"/>
      <c r="M57" s="145"/>
      <c r="N57" s="145"/>
      <c r="O57" s="145"/>
    </row>
    <row r="58" spans="1:15" x14ac:dyDescent="0.25">
      <c r="A58" s="3"/>
      <c r="B58" s="128"/>
      <c r="C58" s="128"/>
      <c r="D58" s="128"/>
      <c r="E58" s="4"/>
      <c r="F58" s="3"/>
      <c r="G58" s="3"/>
      <c r="H58" s="145"/>
      <c r="I58" s="145"/>
      <c r="J58" s="145"/>
      <c r="K58" s="145"/>
      <c r="L58" s="3"/>
      <c r="M58" s="145"/>
      <c r="N58" s="145"/>
      <c r="O58" s="145"/>
    </row>
    <row r="59" spans="1:15" x14ac:dyDescent="0.25">
      <c r="A59" s="3"/>
      <c r="B59" s="128"/>
      <c r="C59" s="128"/>
      <c r="D59" s="128"/>
      <c r="E59" s="4"/>
      <c r="F59" s="3"/>
      <c r="G59" s="3"/>
      <c r="H59" s="145"/>
      <c r="I59" s="145"/>
      <c r="J59" s="145"/>
      <c r="K59" s="145"/>
      <c r="L59" s="3"/>
      <c r="M59" s="145"/>
      <c r="N59" s="145"/>
      <c r="O59" s="145"/>
    </row>
    <row r="60" spans="1:15" x14ac:dyDescent="0.25">
      <c r="A60" s="3"/>
      <c r="B60" s="128"/>
      <c r="C60" s="128"/>
      <c r="D60" s="128"/>
      <c r="E60" s="4"/>
      <c r="F60" s="3"/>
      <c r="G60" s="3"/>
      <c r="H60" s="145"/>
      <c r="I60" s="145"/>
      <c r="J60" s="145"/>
      <c r="K60" s="145"/>
      <c r="L60" s="3"/>
      <c r="M60" s="145"/>
      <c r="N60" s="145"/>
      <c r="O60" s="145"/>
    </row>
    <row r="61" spans="1:15" x14ac:dyDescent="0.25">
      <c r="A61" s="3"/>
      <c r="B61" s="128"/>
      <c r="C61" s="128"/>
      <c r="D61" s="128"/>
      <c r="E61" s="4"/>
      <c r="F61" s="3"/>
      <c r="G61" s="3"/>
      <c r="H61" s="145"/>
      <c r="I61" s="145"/>
      <c r="J61" s="145"/>
      <c r="K61" s="145"/>
      <c r="L61" s="3"/>
      <c r="M61" s="145"/>
      <c r="N61" s="145"/>
      <c r="O61" s="145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32:G32"/>
    <mergeCell ref="A34:O34"/>
    <mergeCell ref="A4:A5"/>
    <mergeCell ref="B4:B5"/>
    <mergeCell ref="C4:C5"/>
    <mergeCell ref="D4:D5"/>
    <mergeCell ref="E4:E5"/>
    <mergeCell ref="F4:F5"/>
    <mergeCell ref="A39:G39"/>
    <mergeCell ref="H40:N40"/>
    <mergeCell ref="H41:N41"/>
    <mergeCell ref="H42:N42"/>
    <mergeCell ref="G4:G5"/>
    <mergeCell ref="H4:K4"/>
    <mergeCell ref="L4:N4"/>
  </mergeCells>
  <phoneticPr fontId="14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O28:O30 O7 O9 O13 O16" formula="1"/>
    <ignoredError sqref="L28 L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2024-02-27T15:04:26Z</cp:lastPrinted>
  <dcterms:created xsi:type="dcterms:W3CDTF">2017-01-27T13:50:12Z</dcterms:created>
  <dcterms:modified xsi:type="dcterms:W3CDTF">2024-03-12T20:13:02Z</dcterms:modified>
</cp:coreProperties>
</file>