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761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02" l="1"/>
  <c r="O27" i="102"/>
  <c r="O8" i="102"/>
  <c r="O9" i="102"/>
  <c r="O23" i="101"/>
  <c r="O23" i="103"/>
  <c r="O43" i="96"/>
  <c r="O10" i="102"/>
  <c r="O11" i="102"/>
  <c r="O12" i="102"/>
  <c r="O13" i="102"/>
  <c r="O14" i="102"/>
  <c r="O15" i="102"/>
  <c r="O7" i="101"/>
  <c r="O8" i="101"/>
  <c r="O9" i="101"/>
  <c r="O10" i="101"/>
  <c r="O11" i="101"/>
  <c r="O12" i="101"/>
  <c r="O11" i="103"/>
  <c r="O12" i="103"/>
  <c r="O10" i="103"/>
  <c r="O8" i="103"/>
  <c r="O7" i="103"/>
  <c r="O24" i="96"/>
  <c r="O22" i="96"/>
  <c r="O31" i="96"/>
  <c r="O32" i="96"/>
  <c r="O20" i="96" l="1"/>
  <c r="O16" i="96"/>
  <c r="O17" i="96"/>
  <c r="O6" i="96"/>
  <c r="O9" i="96"/>
  <c r="O6" i="103" l="1"/>
  <c r="O7" i="102"/>
  <c r="O6" i="102"/>
  <c r="O6" i="101"/>
  <c r="O9" i="103"/>
  <c r="O33" i="96"/>
  <c r="O29" i="96"/>
  <c r="O28" i="96"/>
  <c r="O26" i="96"/>
  <c r="O25" i="96"/>
  <c r="O21" i="96"/>
  <c r="O23" i="96"/>
  <c r="O19" i="96"/>
  <c r="O18" i="96"/>
  <c r="O15" i="96"/>
  <c r="O14" i="96"/>
  <c r="O13" i="96"/>
  <c r="O10" i="96"/>
  <c r="O8" i="96"/>
  <c r="N18" i="103" l="1"/>
  <c r="M18" i="103"/>
  <c r="J18" i="103"/>
  <c r="I18" i="103"/>
  <c r="M20" i="103" l="1"/>
  <c r="N20" i="103"/>
  <c r="L34" i="96" l="1"/>
</calcChain>
</file>

<file path=xl/comments1.xml><?xml version="1.0" encoding="utf-8"?>
<comments xmlns="http://schemas.openxmlformats.org/spreadsheetml/2006/main">
  <authors>
    <author>helania.melo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10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ZELADORIA/SASDH</t>
        </r>
      </text>
    </comment>
    <comment ref="D25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2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  <comment ref="D30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  <comment ref="D32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CONTRATOS E CONVÊNIO/SASDH</t>
        </r>
      </text>
    </comment>
  </commentList>
</comments>
</file>

<file path=xl/sharedStrings.xml><?xml version="1.0" encoding="utf-8"?>
<sst xmlns="http://schemas.openxmlformats.org/spreadsheetml/2006/main" count="433" uniqueCount="176">
  <si>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</si>
  <si>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</si>
  <si>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</si>
  <si>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</si>
  <si>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</si>
  <si>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</si>
  <si>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</si>
  <si>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</si>
  <si>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</si>
  <si>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</si>
  <si>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</si>
  <si>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</si>
  <si>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</si>
  <si>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</si>
  <si>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</si>
  <si>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</si>
  <si>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</si>
  <si>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</si>
  <si>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</si>
  <si>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</si>
  <si>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</si>
  <si>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</si>
  <si>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</si>
  <si>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</si>
  <si>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</si>
  <si>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</si>
  <si>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</si>
  <si>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</si>
  <si>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</si>
  <si>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</si>
  <si>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</si>
  <si>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</si>
  <si>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</si>
  <si>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</si>
  <si>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</si>
  <si>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31/12/2022</t>
  </si>
  <si>
    <t>SASDH</t>
  </si>
  <si>
    <t>FGB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</si>
  <si>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</si>
  <si>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</si>
  <si>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</si>
  <si>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</si>
  <si>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DE RETROATIVOS.....................................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</si>
  <si>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</si>
  <si>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</si>
  <si>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</si>
  <si>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</si>
  <si>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</si>
  <si>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TRICYELLEN CASTRO DA SILVA</t>
  </si>
  <si>
    <t>03/05/2021</t>
  </si>
  <si>
    <t>31/03/2023</t>
  </si>
  <si>
    <t xml:space="preserve">EMILY SOARES DOS SANTOS </t>
  </si>
  <si>
    <t>06/08/2021</t>
  </si>
  <si>
    <t>05/08/2022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</si>
  <si>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</si>
  <si>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</si>
  <si>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</si>
  <si>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</si>
  <si>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</si>
  <si>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</si>
  <si>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>JOTAHERRE ANACLETO DE OLIVEIRA</t>
  </si>
  <si>
    <t xml:space="preserve">JOÃO GABRIEL FERREIRA GALVÃO </t>
  </si>
  <si>
    <t>04/11/2022</t>
  </si>
  <si>
    <t>JAIRO SOUZA DE PAIVA</t>
  </si>
  <si>
    <t>JEOVANA BARBOSA DO NASCIMENTO</t>
  </si>
  <si>
    <t xml:space="preserve">LEANE DA SILVA FERREIRA </t>
  </si>
  <si>
    <t>LUAN LUCAS SILVA DE LIMA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</si>
  <si>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</si>
  <si>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</si>
  <si>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</si>
  <si>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</si>
  <si>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THIAGO COSTA DA SILVA </t>
  </si>
  <si>
    <t xml:space="preserve">CIÊNCIAS CONTÁBEIS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</si>
  <si>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</si>
  <si>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</si>
  <si>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</si>
  <si>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</si>
  <si>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</si>
  <si>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</si>
  <si>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</si>
  <si>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</si>
  <si>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30/09/2022</t>
  </si>
  <si>
    <t>31/08/2023</t>
  </si>
  <si>
    <t>30/11/2022</t>
  </si>
  <si>
    <t>31/03/2022</t>
  </si>
  <si>
    <t>31/11/2023</t>
  </si>
  <si>
    <t>ANA LETÍCIA SOUZA DA SILVA</t>
  </si>
  <si>
    <t>31/012023</t>
  </si>
  <si>
    <t>RECURSOS HUMANOS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</si>
  <si>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</si>
  <si>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</si>
  <si>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</si>
  <si>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</si>
  <si>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</si>
  <si>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</si>
  <si>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</si>
  <si>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</si>
  <si>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DO POVO</t>
  </si>
  <si>
    <t>CRAS CIDADE NOVA</t>
  </si>
  <si>
    <t xml:space="preserve">CRAS TANCREDO NEVES </t>
  </si>
  <si>
    <t>CRAS CALAFATE</t>
  </si>
  <si>
    <t xml:space="preserve">ISABELLE ROCHA GUERREIRO </t>
  </si>
  <si>
    <t xml:space="preserve">DAIANA BRITO DA SILVA </t>
  </si>
  <si>
    <t>DENISE DOS SANTOS FERREIRA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</si>
  <si>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</si>
  <si>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</si>
  <si>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</si>
  <si>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</si>
  <si>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</si>
  <si>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</si>
  <si>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ADREA ALMEIDA DA SILVA</t>
  </si>
  <si>
    <t>JOÃO VICTOR AFONSO MAGALHÃES</t>
  </si>
  <si>
    <t>CREAS PARQUE</t>
  </si>
  <si>
    <t>CRAS ST HELENA</t>
  </si>
  <si>
    <t>01/04/2022</t>
  </si>
  <si>
    <t xml:space="preserve">PSICOLOGIA </t>
  </si>
  <si>
    <t>CRAS TANCREDO NEVES</t>
  </si>
  <si>
    <t>VICTOR ANDRÉ DA SILVA</t>
  </si>
  <si>
    <t>12/05/2022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</si>
  <si>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</si>
  <si>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</si>
  <si>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</si>
  <si>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</si>
  <si>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</si>
  <si>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>GUSTAVO DOS SANTOS LAGO</t>
  </si>
  <si>
    <t>08/08/2022</t>
  </si>
  <si>
    <t>10/08/2022</t>
  </si>
  <si>
    <t>SOL NASCENTE</t>
  </si>
  <si>
    <t>GILIARD DO CARMO DE JESUS</t>
  </si>
  <si>
    <t>07/08/2023</t>
  </si>
  <si>
    <t xml:space="preserve">VANESSA SANDY ALBUQUERQUE 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</si>
  <si>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</si>
  <si>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</si>
  <si>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</si>
  <si>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</si>
  <si>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</si>
  <si>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</si>
  <si>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</si>
  <si>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SAERB</t>
  </si>
  <si>
    <t>KESSY MONELLY CARVALHO</t>
  </si>
  <si>
    <t>10/11/2023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</si>
  <si>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</si>
  <si>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</si>
  <si>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</si>
  <si>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</si>
  <si>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</si>
  <si>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</si>
  <si>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</si>
  <si>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</si>
  <si>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BERNARDO SALGUEIRO DE ARAÚJO</t>
  </si>
  <si>
    <t>GABRIEL LUCAS DE QUEIROZ DA SILVA</t>
  </si>
  <si>
    <t>01/12/2022</t>
  </si>
  <si>
    <t>30/11/2023</t>
  </si>
  <si>
    <t>ALINE GABRIELA DA SILVA COSTA</t>
  </si>
  <si>
    <t>BEATRIZ SILVA RIBEIRO ARAÚJO</t>
  </si>
  <si>
    <t>JAQUELINE JULIÃO  DA SILVA</t>
  </si>
  <si>
    <t>2023</t>
  </si>
  <si>
    <t>FEVEREIRO</t>
  </si>
  <si>
    <t>06/02/2023</t>
  </si>
  <si>
    <t>FEVEIRO</t>
  </si>
  <si>
    <t>GABRIEL RODRIGUES FERNANDES</t>
  </si>
  <si>
    <t>09/02/2023</t>
  </si>
  <si>
    <t>08/02/2024</t>
  </si>
  <si>
    <t>MARIA LUCIANA MOURA DA SILVA</t>
  </si>
  <si>
    <t>01/02/2023</t>
  </si>
  <si>
    <t>31/12/2023</t>
  </si>
  <si>
    <t>PEDRO HENRIQUE F. SANTARÉM</t>
  </si>
  <si>
    <t>SUZIELY CABRAL DE FREITAS</t>
  </si>
  <si>
    <t>3 e 4</t>
  </si>
  <si>
    <t>1</t>
  </si>
  <si>
    <t xml:space="preserve">                                                                             </t>
  </si>
  <si>
    <r>
      <t xml:space="preserve">CONTRATO Nº 045/2020  -  PREFEITURA DE RIO BRANCO - </t>
    </r>
    <r>
      <rPr>
        <b/>
        <sz val="14"/>
        <color rgb="FF0070C0"/>
        <rFont val="Arial"/>
        <family val="2"/>
      </rPr>
      <t>FILIAL 0012 / RECURSO PROGRAMA ESTÁGIO REMUNERADO</t>
    </r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</si>
  <si>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</si>
  <si>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r>
      <t xml:space="preserve">CONTRATO Nº 045/2020  - PREFEITURA DE RIO BRANCO - </t>
    </r>
    <r>
      <rPr>
        <b/>
        <sz val="14"/>
        <color rgb="FF0070C0"/>
        <rFont val="Arial"/>
        <family val="2"/>
      </rPr>
      <t>FILIAL 0014 / RECURSO 117-CRAS</t>
    </r>
  </si>
  <si>
    <r>
      <t xml:space="preserve">CONTRATO Nº 045/2020 - PREFEITURA DE RIO BRANCO - </t>
    </r>
    <r>
      <rPr>
        <b/>
        <sz val="14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</si>
  <si>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 - PREFEITURA DE RIO BRANCO - </t>
    </r>
    <r>
      <rPr>
        <b/>
        <sz val="14"/>
        <color rgb="FF0070C0"/>
        <rFont val="Arial"/>
        <family val="2"/>
      </rPr>
      <t>FILIAL 0016 - RECURSO - PROGRAMA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</si>
</sst>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4"/>
      <color rgb="FF0070C0"/>
      <name val="Arial"/>
      <family val="2"/>
    </font>
    <font>
      <sz val="11"/>
      <color rgb="FF222222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79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44" fontId="10" fillId="0" borderId="0" xfId="0" applyNumberFormat="1" applyFont="1"/>
    <xf numFmtId="0" fontId="9" fillId="0" borderId="0" xfId="0" applyFont="1"/>
    <xf numFmtId="2" fontId="10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71" fontId="10" fillId="0" borderId="0" xfId="0" applyNumberFormat="1" applyFont="1"/>
    <xf numFmtId="164" fontId="1" fillId="2" borderId="1" xfId="1" applyFont="1" applyFill="1" applyBorder="1" applyAlignment="1" applyProtection="1">
      <alignment horizontal="right" vertical="center"/>
      <protection hidden="1"/>
    </xf>
    <xf numFmtId="44" fontId="1" fillId="2" borderId="1" xfId="2" applyNumberFormat="1" applyFont="1" applyFill="1" applyBorder="1" applyAlignment="1">
      <alignment horizontal="center" vertical="center"/>
    </xf>
    <xf numFmtId="166" fontId="1" fillId="2" borderId="1" xfId="4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2" borderId="25" xfId="0" applyNumberFormat="1" applyFont="1" applyFill="1" applyBorder="1" applyAlignment="1">
      <alignment horizontal="center" vertical="center"/>
    </xf>
    <xf numFmtId="44" fontId="1" fillId="2" borderId="1" xfId="4" applyNumberFormat="1" applyFont="1" applyFill="1" applyBorder="1" applyAlignment="1" applyProtection="1">
      <alignment horizontal="right" vertical="center"/>
      <protection hidden="1"/>
    </xf>
    <xf numFmtId="44" fontId="1" fillId="0" borderId="0" xfId="0" applyNumberFormat="1" applyFont="1"/>
    <xf numFmtId="0" fontId="10" fillId="0" borderId="0" xfId="0" applyFont="1" applyAlignment="1">
      <alignment horizontal="left"/>
    </xf>
    <xf numFmtId="167" fontId="6" fillId="2" borderId="1" xfId="4" applyNumberFormat="1" applyFont="1" applyFill="1" applyBorder="1" applyAlignment="1" applyProtection="1">
      <alignment horizontal="right" vertic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0" borderId="0" xfId="0" applyNumberFormat="1" applyFont="1"/>
    <xf numFmtId="164" fontId="7" fillId="8" borderId="30" xfId="2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6" fillId="3" borderId="2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1" fontId="10" fillId="5" borderId="1" xfId="1" applyNumberFormat="1" applyFont="1" applyFill="1" applyBorder="1" applyAlignment="1">
      <alignment horizontal="center" vertical="center" wrapText="1"/>
    </xf>
    <xf numFmtId="171" fontId="10" fillId="5" borderId="1" xfId="0" applyNumberFormat="1" applyFont="1" applyFill="1" applyBorder="1" applyAlignment="1">
      <alignment horizontal="center" vertical="center" wrapText="1"/>
    </xf>
    <xf numFmtId="171" fontId="10" fillId="5" borderId="7" xfId="1" applyNumberFormat="1" applyFont="1" applyFill="1" applyBorder="1" applyAlignment="1">
      <alignment horizontal="center" vertical="center" wrapText="1"/>
    </xf>
    <xf numFmtId="171" fontId="10" fillId="5" borderId="1" xfId="0" applyNumberFormat="1" applyFont="1" applyFill="1" applyBorder="1" applyAlignment="1">
      <alignment horizontal="center" vertical="center" textRotation="90" wrapText="1"/>
    </xf>
    <xf numFmtId="171" fontId="10" fillId="5" borderId="2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5" borderId="5" xfId="0" applyFont="1" applyFill="1" applyBorder="1" applyAlignment="1">
      <alignment vertical="center" wrapText="1"/>
    </xf>
    <xf numFmtId="171" fontId="10" fillId="5" borderId="1" xfId="1" applyNumberFormat="1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71" fontId="10" fillId="2" borderId="1" xfId="4" applyNumberFormat="1" applyFont="1" applyFill="1" applyBorder="1" applyAlignment="1" applyProtection="1">
      <alignment horizontal="center" vertical="center"/>
      <protection hidden="1"/>
    </xf>
    <xf numFmtId="171" fontId="10" fillId="2" borderId="1" xfId="1" applyNumberFormat="1" applyFont="1" applyFill="1" applyBorder="1" applyAlignment="1" applyProtection="1">
      <alignment horizontal="center" vertical="center"/>
      <protection hidden="1"/>
    </xf>
    <xf numFmtId="171" fontId="10" fillId="2" borderId="1" xfId="2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/>
    </xf>
    <xf numFmtId="171" fontId="10" fillId="2" borderId="1" xfId="1" applyNumberFormat="1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/>
    </xf>
    <xf numFmtId="171" fontId="10" fillId="2" borderId="20" xfId="5" applyNumberFormat="1" applyFont="1" applyFill="1" applyBorder="1" applyAlignment="1" applyProtection="1">
      <alignment horizontal="center" vertical="center"/>
      <protection hidden="1"/>
    </xf>
    <xf numFmtId="171" fontId="9" fillId="2" borderId="0" xfId="0" applyNumberFormat="1" applyFont="1" applyFill="1" applyBorder="1" applyAlignment="1">
      <alignment horizontal="center"/>
    </xf>
    <xf numFmtId="171" fontId="9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vertical="center"/>
    </xf>
    <xf numFmtId="0" fontId="10" fillId="2" borderId="1" xfId="6" applyFont="1" applyFill="1" applyBorder="1" applyAlignment="1">
      <alignment vertical="center" wrapText="1"/>
    </xf>
    <xf numFmtId="0" fontId="10" fillId="2" borderId="1" xfId="6" applyFont="1" applyFill="1" applyBorder="1" applyAlignment="1">
      <alignment vertical="center"/>
    </xf>
    <xf numFmtId="14" fontId="10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4" fontId="7" fillId="6" borderId="1" xfId="0" applyNumberFormat="1" applyFont="1" applyFill="1" applyBorder="1" applyAlignment="1" applyProtection="1">
      <alignment vertical="center"/>
      <protection hidden="1"/>
    </xf>
    <xf numFmtId="171" fontId="7" fillId="6" borderId="1" xfId="4" applyNumberFormat="1" applyFont="1" applyFill="1" applyBorder="1" applyAlignment="1" applyProtection="1">
      <alignment horizontal="center" vertical="center"/>
      <protection hidden="1"/>
    </xf>
    <xf numFmtId="164" fontId="7" fillId="6" borderId="1" xfId="1" applyFont="1" applyFill="1" applyBorder="1" applyAlignment="1" applyProtection="1">
      <alignment horizontal="center" vertical="center"/>
      <protection hidden="1"/>
    </xf>
    <xf numFmtId="49" fontId="7" fillId="6" borderId="1" xfId="2" applyNumberFormat="1" applyFont="1" applyFill="1" applyBorder="1" applyAlignment="1" applyProtection="1">
      <alignment horizontal="center" vertical="center"/>
      <protection hidden="1"/>
    </xf>
    <xf numFmtId="171" fontId="7" fillId="6" borderId="20" xfId="5" applyNumberFormat="1" applyFont="1" applyFill="1" applyBorder="1" applyAlignment="1" applyProtection="1">
      <alignment vertical="center"/>
      <protection hidden="1"/>
    </xf>
    <xf numFmtId="0" fontId="10" fillId="0" borderId="2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7" fillId="3" borderId="2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0" xfId="0" applyFont="1" applyFill="1" applyBorder="1" applyAlignment="1">
      <alignment horizontal="center" vertical="center" wrapText="1"/>
    </xf>
    <xf numFmtId="1" fontId="10" fillId="2" borderId="2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1" applyFont="1" applyFill="1" applyBorder="1" applyAlignment="1" applyProtection="1">
      <alignment horizontal="right" vertical="center"/>
      <protection hidden="1"/>
    </xf>
    <xf numFmtId="166" fontId="10" fillId="0" borderId="1" xfId="2" applyNumberFormat="1" applyFont="1" applyFill="1" applyBorder="1" applyAlignment="1" applyProtection="1">
      <alignment horizontal="right" vertical="center"/>
      <protection hidden="1"/>
    </xf>
    <xf numFmtId="164" fontId="7" fillId="0" borderId="1" xfId="1" applyFont="1" applyFill="1" applyBorder="1" applyAlignment="1" applyProtection="1">
      <alignment horizontal="right" vertical="center"/>
      <protection hidden="1"/>
    </xf>
    <xf numFmtId="168" fontId="7" fillId="0" borderId="1" xfId="2" applyNumberFormat="1" applyFont="1" applyFill="1" applyBorder="1" applyAlignment="1" applyProtection="1">
      <alignment horizontal="center" vertical="center"/>
      <protection hidden="1"/>
    </xf>
    <xf numFmtId="164" fontId="10" fillId="0" borderId="1" xfId="1" applyFont="1" applyFill="1" applyBorder="1" applyAlignment="1" applyProtection="1">
      <alignment horizontal="center" vertical="center"/>
      <protection hidden="1"/>
    </xf>
    <xf numFmtId="169" fontId="7" fillId="0" borderId="20" xfId="5" applyNumberFormat="1" applyFont="1" applyBorder="1" applyAlignment="1" applyProtection="1">
      <alignment vertical="center"/>
      <protection hidden="1"/>
    </xf>
    <xf numFmtId="0" fontId="10" fillId="6" borderId="2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3" xfId="0" applyFont="1" applyFill="1" applyBorder="1"/>
    <xf numFmtId="0" fontId="10" fillId="6" borderId="4" xfId="0" applyFont="1" applyFill="1" applyBorder="1"/>
    <xf numFmtId="169" fontId="7" fillId="6" borderId="4" xfId="5" applyNumberFormat="1" applyFont="1" applyFill="1" applyBorder="1" applyAlignment="1" applyProtection="1">
      <alignment horizontal="center" vertical="center"/>
      <protection hidden="1"/>
    </xf>
    <xf numFmtId="169" fontId="7" fillId="6" borderId="1" xfId="5" applyNumberFormat="1" applyFont="1" applyFill="1" applyBorder="1" applyAlignment="1" applyProtection="1">
      <alignment horizontal="center" vertical="center"/>
      <protection hidden="1"/>
    </xf>
    <xf numFmtId="169" fontId="7" fillId="6" borderId="1" xfId="5" applyNumberFormat="1" applyFont="1" applyFill="1" applyBorder="1" applyAlignment="1" applyProtection="1">
      <alignment vertical="center"/>
      <protection hidden="1"/>
    </xf>
    <xf numFmtId="44" fontId="10" fillId="6" borderId="1" xfId="0" applyNumberFormat="1" applyFont="1" applyFill="1" applyBorder="1" applyAlignment="1" applyProtection="1">
      <alignment vertical="center"/>
      <protection hidden="1"/>
    </xf>
    <xf numFmtId="169" fontId="7" fillId="6" borderId="20" xfId="5" applyNumberFormat="1" applyFont="1" applyFill="1" applyBorder="1" applyAlignment="1" applyProtection="1">
      <alignment vertical="center"/>
      <protection hidden="1"/>
    </xf>
    <xf numFmtId="0" fontId="10" fillId="0" borderId="21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26" xfId="0" applyFont="1" applyBorder="1"/>
    <xf numFmtId="0" fontId="7" fillId="7" borderId="2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44" fontId="7" fillId="7" borderId="1" xfId="1" applyNumberFormat="1" applyFont="1" applyFill="1" applyBorder="1" applyAlignment="1">
      <alignment vertical="center"/>
    </xf>
    <xf numFmtId="44" fontId="7" fillId="7" borderId="1" xfId="1" applyNumberFormat="1" applyFont="1" applyFill="1" applyBorder="1" applyAlignment="1">
      <alignment horizontal="center" vertical="center"/>
    </xf>
    <xf numFmtId="8" fontId="7" fillId="7" borderId="1" xfId="1" applyNumberFormat="1" applyFont="1" applyFill="1" applyBorder="1" applyAlignment="1">
      <alignment vertical="center"/>
    </xf>
    <xf numFmtId="49" fontId="7" fillId="7" borderId="1" xfId="0" applyNumberFormat="1" applyFont="1" applyFill="1" applyBorder="1" applyAlignment="1">
      <alignment horizontal="center" vertical="center"/>
    </xf>
    <xf numFmtId="44" fontId="19" fillId="7" borderId="1" xfId="1" applyNumberFormat="1" applyFont="1" applyFill="1" applyBorder="1" applyAlignment="1">
      <alignment vertical="center"/>
    </xf>
    <xf numFmtId="8" fontId="20" fillId="7" borderId="2" xfId="1" applyNumberFormat="1" applyFont="1" applyFill="1" applyBorder="1" applyAlignment="1">
      <alignment vertical="center"/>
    </xf>
    <xf numFmtId="169" fontId="7" fillId="7" borderId="20" xfId="1" applyNumberFormat="1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4" fontId="10" fillId="0" borderId="20" xfId="2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0" fillId="0" borderId="28" xfId="0" applyFont="1" applyBorder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7" fillId="8" borderId="13" xfId="0" applyFont="1" applyFill="1" applyBorder="1" applyAlignment="1">
      <alignment horizontal="left" vertical="center"/>
    </xf>
    <xf numFmtId="0" fontId="7" fillId="8" borderId="14" xfId="0" applyFont="1" applyFill="1" applyBorder="1" applyAlignment="1">
      <alignment horizontal="left" vertical="center"/>
    </xf>
    <xf numFmtId="44" fontId="7" fillId="0" borderId="32" xfId="2" applyNumberFormat="1" applyFont="1" applyFill="1" applyBorder="1" applyAlignment="1">
      <alignment horizontal="right" vertical="center"/>
    </xf>
    <xf numFmtId="169" fontId="7" fillId="8" borderId="31" xfId="2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center" vertical="center"/>
    </xf>
    <xf numFmtId="171" fontId="10" fillId="2" borderId="20" xfId="4" applyNumberFormat="1" applyFont="1" applyFill="1" applyBorder="1" applyAlignment="1" applyProtection="1">
      <alignment horizontal="center" vertical="center"/>
      <protection hidden="1"/>
    </xf>
    <xf numFmtId="49" fontId="10" fillId="2" borderId="1" xfId="2" applyNumberFormat="1" applyFont="1" applyFill="1" applyBorder="1" applyAlignment="1" applyProtection="1">
      <alignment horizontal="center" vertical="center"/>
      <protection hidden="1"/>
    </xf>
    <xf numFmtId="0" fontId="7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/>
    </xf>
    <xf numFmtId="0" fontId="10" fillId="2" borderId="1" xfId="6" applyFont="1" applyFill="1" applyBorder="1" applyAlignment="1">
      <alignment horizontal="left" vertical="center" wrapText="1"/>
    </xf>
    <xf numFmtId="44" fontId="10" fillId="2" borderId="1" xfId="2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7" fillId="7" borderId="1" xfId="4" applyNumberFormat="1" applyFont="1" applyFill="1" applyBorder="1" applyAlignment="1" applyProtection="1">
      <alignment horizontal="center" vertical="center"/>
      <protection hidden="1"/>
    </xf>
    <xf numFmtId="168" fontId="7" fillId="7" borderId="1" xfId="2" applyNumberFormat="1" applyFont="1" applyFill="1" applyBorder="1" applyAlignment="1" applyProtection="1">
      <alignment horizontal="center" vertical="center"/>
      <protection hidden="1"/>
    </xf>
    <xf numFmtId="171" fontId="7" fillId="7" borderId="20" xfId="4" applyNumberFormat="1" applyFont="1" applyFill="1" applyBorder="1" applyAlignment="1" applyProtection="1">
      <alignment horizontal="center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0" fontId="10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166" fontId="10" fillId="0" borderId="1" xfId="4" applyNumberFormat="1" applyFont="1" applyBorder="1" applyAlignment="1" applyProtection="1">
      <alignment horizontal="right" vertical="center"/>
      <protection hidden="1"/>
    </xf>
    <xf numFmtId="166" fontId="22" fillId="0" borderId="1" xfId="2" applyNumberFormat="1" applyFont="1" applyFill="1" applyBorder="1" applyAlignment="1" applyProtection="1">
      <alignment horizontal="right" vertical="center"/>
      <protection hidden="1"/>
    </xf>
    <xf numFmtId="167" fontId="7" fillId="0" borderId="1" xfId="4" applyNumberFormat="1" applyFont="1" applyBorder="1" applyAlignment="1" applyProtection="1">
      <alignment horizontal="right" vertical="center"/>
      <protection hidden="1"/>
    </xf>
    <xf numFmtId="166" fontId="10" fillId="0" borderId="1" xfId="4" applyNumberFormat="1" applyFont="1" applyBorder="1" applyAlignment="1" applyProtection="1">
      <alignment horizontal="center" vertical="center"/>
      <protection hidden="1"/>
    </xf>
    <xf numFmtId="164" fontId="7" fillId="6" borderId="1" xfId="4" applyNumberFormat="1" applyFont="1" applyFill="1" applyBorder="1" applyAlignment="1" applyProtection="1">
      <alignment horizontal="center" vertical="center"/>
      <protection hidden="1"/>
    </xf>
    <xf numFmtId="44" fontId="10" fillId="6" borderId="1" xfId="0" applyNumberFormat="1" applyFont="1" applyFill="1" applyBorder="1" applyAlignment="1" applyProtection="1">
      <alignment horizontal="center" vertical="center"/>
      <protection hidden="1"/>
    </xf>
    <xf numFmtId="44" fontId="19" fillId="6" borderId="1" xfId="1" applyNumberFormat="1" applyFont="1" applyFill="1" applyBorder="1" applyAlignment="1">
      <alignment vertical="center"/>
    </xf>
    <xf numFmtId="169" fontId="7" fillId="6" borderId="20" xfId="5" applyNumberFormat="1" applyFont="1" applyFill="1" applyBorder="1" applyAlignment="1" applyProtection="1">
      <alignment horizontal="center" vertical="center"/>
      <protection hidden="1"/>
    </xf>
    <xf numFmtId="8" fontId="7" fillId="7" borderId="1" xfId="1" applyNumberFormat="1" applyFont="1" applyFill="1" applyBorder="1" applyAlignment="1">
      <alignment horizontal="center" vertical="center"/>
    </xf>
    <xf numFmtId="44" fontId="7" fillId="7" borderId="1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7" fillId="8" borderId="28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5" fontId="7" fillId="0" borderId="20" xfId="2" applyNumberFormat="1" applyFont="1" applyFill="1" applyBorder="1" applyAlignment="1">
      <alignment horizontal="right" vertical="center"/>
    </xf>
    <xf numFmtId="0" fontId="20" fillId="0" borderId="33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164" fontId="20" fillId="2" borderId="35" xfId="2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44" fontId="19" fillId="7" borderId="2" xfId="1" applyNumberFormat="1" applyFont="1" applyFill="1" applyBorder="1" applyAlignment="1">
      <alignment vertical="center"/>
    </xf>
    <xf numFmtId="0" fontId="0" fillId="0" borderId="0" xfId="0" applyFill="1"/>
    <xf numFmtId="170" fontId="10" fillId="0" borderId="0" xfId="4" applyNumberFormat="1" applyFont="1" applyFill="1" applyAlignment="1" applyProtection="1">
      <alignment horizontal="right" vertical="center"/>
      <protection hidden="1"/>
    </xf>
    <xf numFmtId="44" fontId="10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right" vertical="center"/>
      <protection hidden="1"/>
    </xf>
    <xf numFmtId="167" fontId="10" fillId="0" borderId="0" xfId="4" applyNumberFormat="1" applyFont="1" applyFill="1" applyAlignment="1" applyProtection="1">
      <alignment horizontal="right" vertical="center"/>
      <protection hidden="1"/>
    </xf>
    <xf numFmtId="166" fontId="10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8" fontId="10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0" borderId="0" xfId="1" applyFont="1" applyFill="1" applyBorder="1" applyAlignment="1" applyProtection="1">
      <alignment horizontal="center" vertical="center"/>
      <protection hidden="1"/>
    </xf>
    <xf numFmtId="44" fontId="10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7" fontId="6" fillId="2" borderId="20" xfId="4" applyNumberFormat="1" applyFont="1" applyFill="1" applyBorder="1" applyAlignment="1" applyProtection="1">
      <alignment horizontal="right" vertical="center"/>
      <protection hidden="1"/>
    </xf>
    <xf numFmtId="0" fontId="1" fillId="0" borderId="25" xfId="0" applyFont="1" applyBorder="1" applyAlignment="1">
      <alignment vertical="center"/>
    </xf>
    <xf numFmtId="44" fontId="1" fillId="0" borderId="20" xfId="2" applyNumberFormat="1" applyFont="1" applyFill="1" applyBorder="1" applyAlignment="1">
      <alignment horizontal="right" vertical="center"/>
    </xf>
    <xf numFmtId="0" fontId="1" fillId="2" borderId="25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8" fontId="6" fillId="3" borderId="1" xfId="1" applyNumberFormat="1" applyFont="1" applyFill="1" applyBorder="1" applyAlignment="1">
      <alignment vertical="center"/>
    </xf>
    <xf numFmtId="8" fontId="6" fillId="3" borderId="1" xfId="1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8" fontId="15" fillId="3" borderId="1" xfId="1" applyNumberFormat="1" applyFont="1" applyFill="1" applyBorder="1" applyAlignment="1">
      <alignment vertical="center"/>
    </xf>
    <xf numFmtId="171" fontId="6" fillId="3" borderId="20" xfId="1" applyNumberFormat="1" applyFont="1" applyFill="1" applyBorder="1" applyAlignment="1">
      <alignment vertical="center"/>
    </xf>
    <xf numFmtId="0" fontId="1" fillId="3" borderId="2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9" fontId="6" fillId="3" borderId="1" xfId="5" applyNumberFormat="1" applyFont="1" applyFill="1" applyBorder="1" applyAlignment="1" applyProtection="1">
      <alignment vertical="center"/>
      <protection hidden="1"/>
    </xf>
    <xf numFmtId="44" fontId="1" fillId="3" borderId="1" xfId="0" applyNumberFormat="1" applyFont="1" applyFill="1" applyBorder="1" applyAlignment="1" applyProtection="1">
      <alignment vertical="center"/>
      <protection hidden="1"/>
    </xf>
    <xf numFmtId="169" fontId="6" fillId="3" borderId="20" xfId="5" applyNumberFormat="1" applyFont="1" applyFill="1" applyBorder="1" applyAlignment="1" applyProtection="1">
      <alignment vertical="center"/>
      <protection hidden="1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71" fontId="10" fillId="2" borderId="1" xfId="4" applyNumberFormat="1" applyFont="1" applyFill="1" applyBorder="1" applyAlignment="1" applyProtection="1">
      <alignment horizontal="right" vertical="center"/>
      <protection hidden="1"/>
    </xf>
    <xf numFmtId="171" fontId="10" fillId="2" borderId="1" xfId="1" applyNumberFormat="1" applyFont="1" applyFill="1" applyBorder="1" applyAlignment="1" applyProtection="1">
      <alignment horizontal="right" vertical="center"/>
      <protection hidden="1"/>
    </xf>
    <xf numFmtId="171" fontId="10" fillId="2" borderId="20" xfId="4" applyNumberFormat="1" applyFont="1" applyFill="1" applyBorder="1" applyAlignment="1" applyProtection="1">
      <alignment horizontal="right" vertical="center"/>
      <protection hidden="1"/>
    </xf>
    <xf numFmtId="0" fontId="10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6" fontId="7" fillId="6" borderId="1" xfId="4" applyNumberFormat="1" applyFont="1" applyFill="1" applyBorder="1" applyAlignment="1" applyProtection="1">
      <alignment horizontal="center" vertical="center"/>
      <protection hidden="1"/>
    </xf>
    <xf numFmtId="44" fontId="7" fillId="6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170" fontId="0" fillId="0" borderId="0" xfId="0" applyNumberFormat="1" applyFont="1" applyFill="1"/>
    <xf numFmtId="44" fontId="0" fillId="0" borderId="0" xfId="0" applyNumberFormat="1" applyFont="1" applyFill="1"/>
    <xf numFmtId="167" fontId="0" fillId="0" borderId="0" xfId="0" applyNumberFormat="1" applyFont="1" applyFill="1"/>
    <xf numFmtId="166" fontId="0" fillId="0" borderId="0" xfId="0" applyNumberFormat="1" applyFont="1" applyFill="1"/>
    <xf numFmtId="0" fontId="5" fillId="9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Fill="1"/>
    <xf numFmtId="0" fontId="16" fillId="3" borderId="2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 applyProtection="1">
      <alignment vertical="center"/>
      <protection hidden="1"/>
    </xf>
    <xf numFmtId="166" fontId="7" fillId="3" borderId="1" xfId="4" applyNumberFormat="1" applyFont="1" applyFill="1" applyBorder="1" applyAlignment="1" applyProtection="1">
      <alignment horizontal="center" vertical="center"/>
      <protection hidden="1"/>
    </xf>
    <xf numFmtId="44" fontId="7" fillId="3" borderId="1" xfId="0" applyNumberFormat="1" applyFont="1" applyFill="1" applyBorder="1" applyAlignment="1" applyProtection="1">
      <alignment horizontal="center" vertical="center"/>
      <protection hidden="1"/>
    </xf>
    <xf numFmtId="49" fontId="7" fillId="3" borderId="1" xfId="1" applyNumberFormat="1" applyFont="1" applyFill="1" applyBorder="1" applyAlignment="1" applyProtection="1">
      <alignment horizontal="center" vertical="center"/>
      <protection hidden="1"/>
    </xf>
    <xf numFmtId="169" fontId="7" fillId="3" borderId="20" xfId="5" applyNumberFormat="1" applyFont="1" applyFill="1" applyBorder="1" applyAlignment="1" applyProtection="1">
      <alignment vertical="center"/>
      <protection hidden="1"/>
    </xf>
    <xf numFmtId="0" fontId="1" fillId="2" borderId="33" xfId="0" applyFont="1" applyFill="1" applyBorder="1"/>
    <xf numFmtId="0" fontId="6" fillId="0" borderId="7" xfId="0" applyFont="1" applyBorder="1" applyAlignment="1">
      <alignment horizontal="left" vertical="center"/>
    </xf>
    <xf numFmtId="171" fontId="6" fillId="0" borderId="32" xfId="2" applyNumberFormat="1" applyFont="1" applyFill="1" applyBorder="1" applyAlignment="1">
      <alignment horizontal="right" vertical="center"/>
    </xf>
    <xf numFmtId="0" fontId="6" fillId="8" borderId="41" xfId="0" applyFont="1" applyFill="1" applyBorder="1" applyAlignment="1">
      <alignment horizontal="left" vertical="center"/>
    </xf>
    <xf numFmtId="0" fontId="6" fillId="8" borderId="42" xfId="0" applyFont="1" applyFill="1" applyBorder="1" applyAlignment="1">
      <alignment horizontal="left" vertical="center"/>
    </xf>
    <xf numFmtId="8" fontId="6" fillId="8" borderId="43" xfId="2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21" fillId="2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171" fontId="7" fillId="5" borderId="1" xfId="0" applyNumberFormat="1" applyFont="1" applyFill="1" applyBorder="1" applyAlignment="1">
      <alignment horizontal="center" vertical="center" wrapText="1"/>
    </xf>
    <xf numFmtId="171" fontId="10" fillId="5" borderId="7" xfId="0" applyNumberFormat="1" applyFont="1" applyFill="1" applyBorder="1" applyAlignment="1">
      <alignment horizontal="center" vertical="center" wrapText="1"/>
    </xf>
    <xf numFmtId="171" fontId="7" fillId="5" borderId="1" xfId="0" applyNumberFormat="1" applyFont="1" applyFill="1" applyBorder="1" applyAlignment="1">
      <alignment horizontal="center" vertical="center" textRotation="90" wrapText="1"/>
    </xf>
    <xf numFmtId="171" fontId="10" fillId="5" borderId="20" xfId="0" applyNumberFormat="1" applyFont="1" applyFill="1" applyBorder="1" applyAlignment="1">
      <alignment horizontal="center" vertical="center" wrapText="1"/>
    </xf>
    <xf numFmtId="171" fontId="7" fillId="2" borderId="1" xfId="2" applyNumberFormat="1" applyFont="1" applyFill="1" applyBorder="1" applyAlignment="1" applyProtection="1">
      <alignment horizontal="center" vertical="center"/>
      <protection hidden="1"/>
    </xf>
    <xf numFmtId="168" fontId="7" fillId="6" borderId="1" xfId="2" applyNumberFormat="1" applyFont="1" applyFill="1" applyBorder="1" applyAlignment="1" applyProtection="1">
      <alignment horizontal="center" vertical="center"/>
      <protection hidden="1"/>
    </xf>
    <xf numFmtId="171" fontId="7" fillId="6" borderId="1" xfId="0" applyNumberFormat="1" applyFont="1" applyFill="1" applyBorder="1" applyAlignment="1" applyProtection="1">
      <alignment vertical="center"/>
      <protection hidden="1"/>
    </xf>
    <xf numFmtId="44" fontId="10" fillId="2" borderId="1" xfId="4" applyNumberFormat="1" applyFont="1" applyFill="1" applyBorder="1" applyAlignment="1" applyProtection="1">
      <alignment horizontal="right" vertical="center"/>
      <protection hidden="1"/>
    </xf>
    <xf numFmtId="164" fontId="10" fillId="2" borderId="1" xfId="1" applyFont="1" applyFill="1" applyBorder="1" applyAlignment="1" applyProtection="1">
      <alignment horizontal="right" vertical="center"/>
      <protection hidden="1"/>
    </xf>
    <xf numFmtId="167" fontId="7" fillId="2" borderId="1" xfId="4" applyNumberFormat="1" applyFont="1" applyFill="1" applyBorder="1" applyAlignment="1" applyProtection="1">
      <alignment horizontal="right" vertical="center"/>
      <protection hidden="1"/>
    </xf>
    <xf numFmtId="168" fontId="7" fillId="2" borderId="1" xfId="2" applyNumberFormat="1" applyFont="1" applyFill="1" applyBorder="1" applyAlignment="1" applyProtection="1">
      <alignment horizontal="center" vertical="center"/>
      <protection hidden="1"/>
    </xf>
    <xf numFmtId="166" fontId="10" fillId="2" borderId="1" xfId="4" applyNumberFormat="1" applyFont="1" applyFill="1" applyBorder="1" applyAlignment="1" applyProtection="1">
      <alignment horizontal="center" vertical="center"/>
      <protection hidden="1"/>
    </xf>
    <xf numFmtId="171" fontId="10" fillId="2" borderId="2" xfId="4" applyNumberFormat="1" applyFont="1" applyFill="1" applyBorder="1" applyAlignment="1" applyProtection="1">
      <alignment horizontal="center" vertical="center"/>
      <protection hidden="1"/>
    </xf>
    <xf numFmtId="169" fontId="7" fillId="6" borderId="4" xfId="5" applyNumberFormat="1" applyFont="1" applyFill="1" applyBorder="1" applyAlignment="1" applyProtection="1">
      <alignment vertical="center"/>
      <protection hidden="1"/>
    </xf>
    <xf numFmtId="171" fontId="7" fillId="6" borderId="2" xfId="5" applyNumberFormat="1" applyFont="1" applyFill="1" applyBorder="1" applyAlignment="1" applyProtection="1">
      <alignment vertical="center"/>
      <protection hidden="1"/>
    </xf>
    <xf numFmtId="0" fontId="10" fillId="0" borderId="2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21" xfId="0" applyFont="1" applyFill="1" applyBorder="1"/>
    <xf numFmtId="0" fontId="10" fillId="2" borderId="28" xfId="0" applyFont="1" applyFill="1" applyBorder="1"/>
    <xf numFmtId="0" fontId="10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1" fillId="0" borderId="0" xfId="0" applyFont="1"/>
    <xf numFmtId="171" fontId="21" fillId="0" borderId="0" xfId="0" applyNumberFormat="1" applyFont="1"/>
    <xf numFmtId="167" fontId="7" fillId="2" borderId="20" xfId="4" applyNumberFormat="1" applyFont="1" applyFill="1" applyBorder="1" applyAlignment="1" applyProtection="1">
      <alignment horizontal="right" vertical="center"/>
      <protection hidden="1"/>
    </xf>
    <xf numFmtId="171" fontId="10" fillId="0" borderId="0" xfId="0" applyNumberFormat="1" applyFont="1" applyBorder="1"/>
    <xf numFmtId="0" fontId="10" fillId="0" borderId="20" xfId="0" applyFont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left" vertical="center" wrapText="1"/>
    </xf>
    <xf numFmtId="171" fontId="5" fillId="4" borderId="1" xfId="0" applyNumberFormat="1" applyFont="1" applyFill="1" applyBorder="1" applyAlignment="1">
      <alignment horizontal="center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 vertical="center"/>
    </xf>
    <xf numFmtId="44" fontId="7" fillId="3" borderId="1" xfId="1" applyNumberFormat="1" applyFont="1" applyFill="1" applyBorder="1" applyAlignment="1">
      <alignment horizontal="center" vertical="center"/>
    </xf>
    <xf numFmtId="44" fontId="7" fillId="3" borderId="1" xfId="1" applyNumberFormat="1" applyFont="1" applyFill="1" applyBorder="1" applyAlignment="1">
      <alignment vertical="center"/>
    </xf>
    <xf numFmtId="44" fontId="7" fillId="3" borderId="1" xfId="0" applyNumberFormat="1" applyFont="1" applyFill="1" applyBorder="1" applyAlignment="1">
      <alignment vertical="center"/>
    </xf>
    <xf numFmtId="169" fontId="19" fillId="3" borderId="1" xfId="1" applyNumberFormat="1" applyFont="1" applyFill="1" applyBorder="1" applyAlignment="1">
      <alignment vertical="center"/>
    </xf>
    <xf numFmtId="169" fontId="7" fillId="3" borderId="20" xfId="1" applyNumberFormat="1" applyFont="1" applyFill="1" applyBorder="1" applyAlignment="1">
      <alignment horizontal="center" vertical="center"/>
    </xf>
    <xf numFmtId="171" fontId="19" fillId="3" borderId="2" xfId="1" applyNumberFormat="1" applyFont="1" applyFill="1" applyBorder="1" applyAlignment="1">
      <alignment vertical="center"/>
    </xf>
    <xf numFmtId="164" fontId="7" fillId="0" borderId="32" xfId="1" applyFont="1" applyFill="1" applyBorder="1" applyAlignment="1">
      <alignment horizontal="right" vertical="center"/>
    </xf>
    <xf numFmtId="169" fontId="7" fillId="8" borderId="43" xfId="2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/>
    </xf>
    <xf numFmtId="171" fontId="10" fillId="0" borderId="1" xfId="2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 wrapText="1"/>
    </xf>
    <xf numFmtId="171" fontId="10" fillId="0" borderId="1" xfId="1" applyNumberFormat="1" applyFont="1" applyFill="1" applyBorder="1" applyAlignment="1" applyProtection="1">
      <alignment horizontal="center" vertical="center"/>
      <protection hidden="1"/>
    </xf>
    <xf numFmtId="171" fontId="10" fillId="0" borderId="7" xfId="0" applyNumberFormat="1" applyFont="1" applyFill="1" applyBorder="1" applyAlignment="1">
      <alignment horizontal="center" vertical="center" wrapText="1"/>
    </xf>
    <xf numFmtId="171" fontId="7" fillId="0" borderId="1" xfId="2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10" fillId="0" borderId="2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56D875"/>
      <color rgb="FFFFCCFF"/>
      <color rgb="FF66FFFF"/>
      <color rgb="FFFF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130968</xdr:colOff>
      <xdr:row>0</xdr:row>
      <xdr:rowOff>56886</xdr:rowOff>
    </xdr:from>
    <xdr:to>
      <xdr:col>1</xdr:col>
      <xdr:colOff>2243555</xdr:colOff>
      <xdr:row>0</xdr:row>
      <xdr:rowOff>919426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6" y="56886"/>
          <a:ext cx="211258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88106</xdr:colOff>
      <xdr:row>0</xdr:row>
      <xdr:rowOff>76201</xdr:rowOff>
    </xdr:from>
    <xdr:ext cx="2233613" cy="614362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94" y="76201"/>
          <a:ext cx="2233613" cy="61436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56887</xdr:rowOff>
    </xdr:from>
    <xdr:to>
      <xdr:col>1</xdr:col>
      <xdr:colOff>2173252</xdr:colOff>
      <xdr:row>0</xdr:row>
      <xdr:rowOff>870857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6887"/>
          <a:ext cx="1994658" cy="813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44981</xdr:rowOff>
    </xdr:from>
    <xdr:to>
      <xdr:col>1</xdr:col>
      <xdr:colOff>2129595</xdr:colOff>
      <xdr:row>0</xdr:row>
      <xdr:rowOff>907521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6" y="44981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tabSelected="1" zoomScale="80" zoomScaleNormal="80" workbookViewId="0">
      <selection activeCell="C4" sqref="C4:C5"/>
    </sheetView>
  </sheetViews>
  <sheetFormatPr defaultRowHeight="15" x14ac:dyDescent="0.25"/>
  <cols>
    <col min="1" max="1" width="5.28515625" customWidth="1"/>
    <col min="2" max="2" width="52.140625" customWidth="1"/>
    <col min="3" max="3" width="25.28515625" bestFit="1" customWidth="1"/>
    <col min="4" max="4" width="12.42578125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6.42578125" customWidth="1"/>
    <col min="13" max="13" width="19" customWidth="1"/>
    <col min="14" max="14" width="17.5703125" customWidth="1"/>
    <col min="15" max="15" width="20.85546875" customWidth="1"/>
    <col min="16" max="34" width="9.140625" style="43"/>
  </cols>
  <sheetData>
    <row r="1" spans="1:34" ht="76.5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34" ht="18" x14ac:dyDescent="0.25">
      <c r="A2" s="50" t="s">
        <v>1</v>
      </c>
      <c r="B2" s="51"/>
      <c r="C2" s="52"/>
      <c r="D2" s="53" t="s">
        <v>2</v>
      </c>
      <c r="E2" s="54"/>
      <c r="F2" s="55" t="s">
        <v>3</v>
      </c>
      <c r="G2" s="56" t="s">
        <v>4</v>
      </c>
      <c r="H2" s="56" t="s">
        <v>38</v>
      </c>
      <c r="I2" s="56" t="s">
        <v>5</v>
      </c>
      <c r="J2" s="57" t="s">
        <v>6</v>
      </c>
      <c r="K2" s="57"/>
      <c r="L2" s="57"/>
      <c r="M2" s="57"/>
      <c r="N2" s="57"/>
      <c r="O2" s="58"/>
    </row>
    <row r="3" spans="1:34" ht="47.25" customHeight="1" x14ac:dyDescent="0.25">
      <c r="A3" s="59" t="s">
        <v>171</v>
      </c>
      <c r="B3" s="60"/>
      <c r="C3" s="61"/>
      <c r="D3" s="62" t="s">
        <v>158</v>
      </c>
      <c r="E3" s="63"/>
      <c r="F3" s="64" t="s">
        <v>156</v>
      </c>
      <c r="G3" s="65" t="s">
        <v>157</v>
      </c>
      <c r="H3" s="66">
        <v>17</v>
      </c>
      <c r="I3" s="67">
        <v>4.8</v>
      </c>
      <c r="J3" s="68" t="s">
        <v>7</v>
      </c>
      <c r="K3" s="68"/>
      <c r="L3" s="68"/>
      <c r="M3" s="68"/>
      <c r="N3" s="68"/>
      <c r="O3" s="69"/>
    </row>
    <row r="4" spans="1:34" ht="15.75" customHeight="1" x14ac:dyDescent="0.25">
      <c r="A4" s="45" t="s">
        <v>8</v>
      </c>
      <c r="B4" s="46" t="s">
        <v>9</v>
      </c>
      <c r="C4" s="47" t="s">
        <v>10</v>
      </c>
      <c r="D4" s="47" t="s">
        <v>11</v>
      </c>
      <c r="E4" s="47" t="s">
        <v>12</v>
      </c>
      <c r="F4" s="47" t="s">
        <v>13</v>
      </c>
      <c r="G4" s="47" t="s">
        <v>14</v>
      </c>
      <c r="H4" s="70" t="s">
        <v>15</v>
      </c>
      <c r="I4" s="71"/>
      <c r="J4" s="71"/>
      <c r="K4" s="72"/>
      <c r="L4" s="73" t="s">
        <v>16</v>
      </c>
      <c r="M4" s="73"/>
      <c r="N4" s="73"/>
      <c r="O4" s="74" t="s">
        <v>17</v>
      </c>
    </row>
    <row r="5" spans="1:34" ht="54" x14ac:dyDescent="0.25">
      <c r="A5" s="48"/>
      <c r="B5" s="49"/>
      <c r="C5" s="47"/>
      <c r="D5" s="47"/>
      <c r="E5" s="47"/>
      <c r="F5" s="47"/>
      <c r="G5" s="47"/>
      <c r="H5" s="75" t="s">
        <v>18</v>
      </c>
      <c r="I5" s="75" t="s">
        <v>19</v>
      </c>
      <c r="J5" s="75" t="s">
        <v>20</v>
      </c>
      <c r="K5" s="76" t="s">
        <v>21</v>
      </c>
      <c r="L5" s="77" t="s">
        <v>22</v>
      </c>
      <c r="M5" s="75" t="s">
        <v>23</v>
      </c>
      <c r="N5" s="75" t="s">
        <v>19</v>
      </c>
      <c r="O5" s="74"/>
    </row>
    <row r="6" spans="1:34" s="89" customFormat="1" x14ac:dyDescent="0.25">
      <c r="A6" s="78">
        <v>1</v>
      </c>
      <c r="B6" s="79" t="s">
        <v>86</v>
      </c>
      <c r="C6" s="80" t="s">
        <v>0</v>
      </c>
      <c r="D6" s="80" t="s">
        <v>36</v>
      </c>
      <c r="E6" s="81">
        <v>1</v>
      </c>
      <c r="F6" s="82">
        <v>44593</v>
      </c>
      <c r="G6" s="83" t="s">
        <v>87</v>
      </c>
      <c r="H6" s="84">
        <v>418</v>
      </c>
      <c r="I6" s="84">
        <v>81.599999999999994</v>
      </c>
      <c r="J6" s="85"/>
      <c r="K6" s="86">
        <v>499.6</v>
      </c>
      <c r="L6" s="87"/>
      <c r="M6" s="84"/>
      <c r="N6" s="84"/>
      <c r="O6" s="88">
        <f>SUM(H6+I6)</f>
        <v>499.6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s="89" customFormat="1" x14ac:dyDescent="0.25">
      <c r="A7" s="78">
        <v>2</v>
      </c>
      <c r="B7" s="79" t="s">
        <v>137</v>
      </c>
      <c r="C7" s="80" t="s">
        <v>31</v>
      </c>
      <c r="D7" s="80" t="s">
        <v>138</v>
      </c>
      <c r="E7" s="81">
        <v>3</v>
      </c>
      <c r="F7" s="82">
        <v>44875</v>
      </c>
      <c r="G7" s="82">
        <v>44966</v>
      </c>
      <c r="H7" s="84">
        <v>420</v>
      </c>
      <c r="I7" s="84">
        <v>81.599999999999994</v>
      </c>
      <c r="J7" s="85">
        <v>168</v>
      </c>
      <c r="K7" s="86">
        <v>669.6</v>
      </c>
      <c r="L7" s="87"/>
      <c r="M7" s="84"/>
      <c r="N7" s="84">
        <v>28.8</v>
      </c>
      <c r="O7" s="88">
        <v>640.79999999999995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s="89" customFormat="1" x14ac:dyDescent="0.25">
      <c r="A8" s="78">
        <v>3</v>
      </c>
      <c r="B8" s="79" t="s">
        <v>135</v>
      </c>
      <c r="C8" s="80" t="s">
        <v>136</v>
      </c>
      <c r="D8" s="80" t="s">
        <v>36</v>
      </c>
      <c r="E8" s="81">
        <v>1</v>
      </c>
      <c r="F8" s="82">
        <v>44866</v>
      </c>
      <c r="G8" s="82">
        <v>45230</v>
      </c>
      <c r="H8" s="84">
        <v>630</v>
      </c>
      <c r="I8" s="84">
        <v>81.599999999999994</v>
      </c>
      <c r="J8" s="85"/>
      <c r="K8" s="86">
        <v>711.6</v>
      </c>
      <c r="L8" s="87"/>
      <c r="M8" s="84"/>
      <c r="N8" s="84"/>
      <c r="O8" s="88">
        <f t="shared" ref="O8:O14" si="0">SUM(H8+I8)</f>
        <v>711.6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s="89" customFormat="1" x14ac:dyDescent="0.25">
      <c r="A9" s="78">
        <v>4</v>
      </c>
      <c r="B9" s="90" t="s">
        <v>149</v>
      </c>
      <c r="C9" s="80" t="s">
        <v>0</v>
      </c>
      <c r="D9" s="80" t="s">
        <v>34</v>
      </c>
      <c r="E9" s="81">
        <v>1</v>
      </c>
      <c r="F9" s="82">
        <v>44896</v>
      </c>
      <c r="G9" s="82">
        <v>45260</v>
      </c>
      <c r="H9" s="84">
        <v>418</v>
      </c>
      <c r="I9" s="84">
        <v>81.599999999999994</v>
      </c>
      <c r="J9" s="84"/>
      <c r="K9" s="86">
        <v>499.6</v>
      </c>
      <c r="L9" s="91"/>
      <c r="M9" s="84"/>
      <c r="N9" s="84"/>
      <c r="O9" s="88">
        <f>SUM(H9+I9)</f>
        <v>499.6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s="4" customFormat="1" x14ac:dyDescent="0.25">
      <c r="A10" s="78">
        <v>5</v>
      </c>
      <c r="B10" s="93" t="s">
        <v>51</v>
      </c>
      <c r="C10" s="94" t="s">
        <v>0</v>
      </c>
      <c r="D10" s="94" t="s">
        <v>36</v>
      </c>
      <c r="E10" s="81">
        <v>1</v>
      </c>
      <c r="F10" s="95" t="s">
        <v>52</v>
      </c>
      <c r="G10" s="95" t="s">
        <v>53</v>
      </c>
      <c r="H10" s="96">
        <v>418</v>
      </c>
      <c r="I10" s="84">
        <v>81.599999999999994</v>
      </c>
      <c r="J10" s="97"/>
      <c r="K10" s="86">
        <v>499.6</v>
      </c>
      <c r="L10" s="98"/>
      <c r="M10" s="97"/>
      <c r="N10" s="97"/>
      <c r="O10" s="88">
        <f t="shared" si="0"/>
        <v>499.6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s="4" customFormat="1" x14ac:dyDescent="0.25">
      <c r="A11" s="78">
        <v>6</v>
      </c>
      <c r="B11" s="99" t="s">
        <v>150</v>
      </c>
      <c r="C11" s="94" t="s">
        <v>31</v>
      </c>
      <c r="D11" s="94" t="s">
        <v>36</v>
      </c>
      <c r="E11" s="81">
        <v>1</v>
      </c>
      <c r="F11" s="95" t="s">
        <v>151</v>
      </c>
      <c r="G11" s="95" t="s">
        <v>152</v>
      </c>
      <c r="H11" s="96">
        <v>630</v>
      </c>
      <c r="I11" s="84">
        <v>81.599999999999994</v>
      </c>
      <c r="J11" s="97"/>
      <c r="K11" s="86">
        <v>711.6</v>
      </c>
      <c r="L11" s="97"/>
      <c r="M11" s="97"/>
      <c r="N11" s="97"/>
      <c r="O11" s="88">
        <v>711.6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s="4" customFormat="1" x14ac:dyDescent="0.25">
      <c r="A12" s="78">
        <v>7</v>
      </c>
      <c r="B12" s="99" t="s">
        <v>160</v>
      </c>
      <c r="C12" s="94" t="s">
        <v>0</v>
      </c>
      <c r="D12" s="94" t="s">
        <v>36</v>
      </c>
      <c r="E12" s="81">
        <v>2</v>
      </c>
      <c r="F12" s="95" t="s">
        <v>161</v>
      </c>
      <c r="G12" s="95" t="s">
        <v>162</v>
      </c>
      <c r="H12" s="96">
        <v>278.66000000000003</v>
      </c>
      <c r="I12" s="84">
        <v>52.8</v>
      </c>
      <c r="J12" s="97"/>
      <c r="K12" s="86">
        <v>331.46</v>
      </c>
      <c r="L12" s="97"/>
      <c r="M12" s="97"/>
      <c r="N12" s="97"/>
      <c r="O12" s="88">
        <v>331.46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34" s="4" customFormat="1" x14ac:dyDescent="0.25">
      <c r="A13" s="78">
        <v>8</v>
      </c>
      <c r="B13" s="99" t="s">
        <v>124</v>
      </c>
      <c r="C13" s="94" t="s">
        <v>0</v>
      </c>
      <c r="D13" s="94" t="s">
        <v>36</v>
      </c>
      <c r="E13" s="81">
        <v>1</v>
      </c>
      <c r="F13" s="95" t="s">
        <v>125</v>
      </c>
      <c r="G13" s="95" t="s">
        <v>129</v>
      </c>
      <c r="H13" s="96">
        <v>418</v>
      </c>
      <c r="I13" s="84">
        <v>81.599999999999994</v>
      </c>
      <c r="J13" s="97"/>
      <c r="K13" s="86">
        <v>499.6</v>
      </c>
      <c r="L13" s="98"/>
      <c r="M13" s="97"/>
      <c r="N13" s="97"/>
      <c r="O13" s="88">
        <f t="shared" si="0"/>
        <v>499.6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34" s="4" customFormat="1" x14ac:dyDescent="0.25">
      <c r="A14" s="78">
        <v>9</v>
      </c>
      <c r="B14" s="99" t="s">
        <v>57</v>
      </c>
      <c r="C14" s="100" t="s">
        <v>56</v>
      </c>
      <c r="D14" s="100" t="s">
        <v>55</v>
      </c>
      <c r="E14" s="81">
        <v>1</v>
      </c>
      <c r="F14" s="101">
        <v>44440</v>
      </c>
      <c r="G14" s="95" t="s">
        <v>82</v>
      </c>
      <c r="H14" s="96">
        <v>630</v>
      </c>
      <c r="I14" s="84">
        <v>81.599999999999994</v>
      </c>
      <c r="J14" s="102"/>
      <c r="K14" s="86">
        <v>711.6</v>
      </c>
      <c r="L14" s="103"/>
      <c r="M14" s="102"/>
      <c r="N14" s="102"/>
      <c r="O14" s="104">
        <f t="shared" si="0"/>
        <v>711.6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34" s="4" customFormat="1" x14ac:dyDescent="0.25">
      <c r="A15" s="78">
        <v>10</v>
      </c>
      <c r="B15" s="99" t="s">
        <v>60</v>
      </c>
      <c r="C15" s="100" t="s">
        <v>0</v>
      </c>
      <c r="D15" s="100" t="s">
        <v>55</v>
      </c>
      <c r="E15" s="81">
        <v>1</v>
      </c>
      <c r="F15" s="101">
        <v>44470</v>
      </c>
      <c r="G15" s="95" t="s">
        <v>81</v>
      </c>
      <c r="H15" s="102">
        <v>418</v>
      </c>
      <c r="I15" s="84">
        <v>81.599999999999994</v>
      </c>
      <c r="J15" s="105"/>
      <c r="K15" s="86">
        <v>499.6</v>
      </c>
      <c r="L15" s="103"/>
      <c r="M15" s="102"/>
      <c r="N15" s="102"/>
      <c r="O15" s="88">
        <f>SUM(H15+I15)</f>
        <v>499.6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s="4" customFormat="1" x14ac:dyDescent="0.25">
      <c r="A16" s="78">
        <v>11</v>
      </c>
      <c r="B16" s="99" t="s">
        <v>61</v>
      </c>
      <c r="C16" s="100" t="s">
        <v>0</v>
      </c>
      <c r="D16" s="100" t="s">
        <v>34</v>
      </c>
      <c r="E16" s="81">
        <v>1</v>
      </c>
      <c r="F16" s="101">
        <v>44505</v>
      </c>
      <c r="G16" s="95" t="s">
        <v>62</v>
      </c>
      <c r="H16" s="102">
        <v>418</v>
      </c>
      <c r="I16" s="84">
        <v>81.599999999999994</v>
      </c>
      <c r="J16" s="106"/>
      <c r="K16" s="86">
        <v>499.6</v>
      </c>
      <c r="L16" s="103"/>
      <c r="M16" s="102"/>
      <c r="N16" s="102"/>
      <c r="O16" s="88">
        <f t="shared" ref="O16:O17" si="1">SUM(H16+I16)</f>
        <v>499.6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s="4" customFormat="1" x14ac:dyDescent="0.25">
      <c r="A17" s="78">
        <v>12</v>
      </c>
      <c r="B17" s="99" t="s">
        <v>111</v>
      </c>
      <c r="C17" s="107" t="s">
        <v>0</v>
      </c>
      <c r="D17" s="100" t="s">
        <v>33</v>
      </c>
      <c r="E17" s="81">
        <v>1</v>
      </c>
      <c r="F17" s="101">
        <v>44652</v>
      </c>
      <c r="G17" s="95" t="s">
        <v>50</v>
      </c>
      <c r="H17" s="102">
        <v>418</v>
      </c>
      <c r="I17" s="84">
        <v>81.599999999999994</v>
      </c>
      <c r="J17" s="102"/>
      <c r="K17" s="86">
        <v>499.6</v>
      </c>
      <c r="L17" s="103"/>
      <c r="M17" s="102"/>
      <c r="N17" s="102"/>
      <c r="O17" s="88">
        <f t="shared" si="1"/>
        <v>499.6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s="4" customFormat="1" x14ac:dyDescent="0.25">
      <c r="A18" s="78">
        <v>13</v>
      </c>
      <c r="B18" s="99" t="s">
        <v>139</v>
      </c>
      <c r="C18" s="108" t="s">
        <v>31</v>
      </c>
      <c r="D18" s="109" t="s">
        <v>32</v>
      </c>
      <c r="E18" s="81">
        <v>1</v>
      </c>
      <c r="F18" s="101">
        <v>44876</v>
      </c>
      <c r="G18" s="95" t="s">
        <v>140</v>
      </c>
      <c r="H18" s="96">
        <v>630</v>
      </c>
      <c r="I18" s="84">
        <v>81.599999999999994</v>
      </c>
      <c r="J18" s="97"/>
      <c r="K18" s="86">
        <v>711.6</v>
      </c>
      <c r="L18" s="98"/>
      <c r="M18" s="97"/>
      <c r="N18" s="97"/>
      <c r="O18" s="88">
        <f>SUM(H18+I18)</f>
        <v>711.6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:34" s="4" customFormat="1" x14ac:dyDescent="0.25">
      <c r="A19" s="78">
        <v>14</v>
      </c>
      <c r="B19" s="99" t="s">
        <v>132</v>
      </c>
      <c r="C19" s="100" t="s">
        <v>133</v>
      </c>
      <c r="D19" s="94" t="s">
        <v>34</v>
      </c>
      <c r="E19" s="81">
        <v>1</v>
      </c>
      <c r="F19" s="95" t="s">
        <v>134</v>
      </c>
      <c r="G19" s="110">
        <v>45230</v>
      </c>
      <c r="H19" s="103">
        <v>630</v>
      </c>
      <c r="I19" s="84">
        <v>81.599999999999994</v>
      </c>
      <c r="J19" s="97"/>
      <c r="K19" s="86">
        <v>711.6</v>
      </c>
      <c r="L19" s="98"/>
      <c r="M19" s="97"/>
      <c r="N19" s="97"/>
      <c r="O19" s="88">
        <f>SUM(H19+I19)</f>
        <v>711.6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s="4" customFormat="1" x14ac:dyDescent="0.25">
      <c r="A20" s="78">
        <v>15</v>
      </c>
      <c r="B20" s="99" t="s">
        <v>141</v>
      </c>
      <c r="C20" s="100" t="s">
        <v>0</v>
      </c>
      <c r="D20" s="94" t="s">
        <v>34</v>
      </c>
      <c r="E20" s="81">
        <v>1</v>
      </c>
      <c r="F20" s="95" t="s">
        <v>131</v>
      </c>
      <c r="G20" s="110">
        <v>45238</v>
      </c>
      <c r="H20" s="103">
        <v>418</v>
      </c>
      <c r="I20" s="84">
        <v>81.599999999999994</v>
      </c>
      <c r="J20" s="97"/>
      <c r="K20" s="86">
        <v>499.6</v>
      </c>
      <c r="L20" s="98"/>
      <c r="M20" s="97"/>
      <c r="N20" s="97"/>
      <c r="O20" s="88">
        <f>SUM(H20+I20)</f>
        <v>499.6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:34" s="4" customFormat="1" x14ac:dyDescent="0.25">
      <c r="A21" s="78">
        <v>16</v>
      </c>
      <c r="B21" s="99" t="s">
        <v>45</v>
      </c>
      <c r="C21" s="94" t="s">
        <v>46</v>
      </c>
      <c r="D21" s="94" t="s">
        <v>37</v>
      </c>
      <c r="E21" s="81">
        <v>1</v>
      </c>
      <c r="F21" s="95" t="s">
        <v>47</v>
      </c>
      <c r="G21" s="95" t="s">
        <v>50</v>
      </c>
      <c r="H21" s="96">
        <v>630</v>
      </c>
      <c r="I21" s="84">
        <v>81.599999999999994</v>
      </c>
      <c r="J21" s="97"/>
      <c r="K21" s="86">
        <v>711.6</v>
      </c>
      <c r="L21" s="98"/>
      <c r="M21" s="97"/>
      <c r="N21" s="97"/>
      <c r="O21" s="104">
        <f t="shared" ref="O21:O31" si="2">SUM(H21+I21)</f>
        <v>711.6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4" s="4" customFormat="1" x14ac:dyDescent="0.25">
      <c r="A22" s="78">
        <v>17</v>
      </c>
      <c r="B22" s="99" t="s">
        <v>163</v>
      </c>
      <c r="C22" s="94" t="s">
        <v>31</v>
      </c>
      <c r="D22" s="94" t="s">
        <v>32</v>
      </c>
      <c r="E22" s="81">
        <v>2</v>
      </c>
      <c r="F22" s="95" t="s">
        <v>164</v>
      </c>
      <c r="G22" s="95" t="s">
        <v>165</v>
      </c>
      <c r="H22" s="96">
        <v>630</v>
      </c>
      <c r="I22" s="84">
        <v>81.599999999999994</v>
      </c>
      <c r="J22" s="97"/>
      <c r="K22" s="86">
        <v>711.6</v>
      </c>
      <c r="L22" s="98"/>
      <c r="M22" s="97"/>
      <c r="N22" s="97"/>
      <c r="O22" s="104">
        <f t="shared" si="2"/>
        <v>711.6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s="4" customFormat="1" x14ac:dyDescent="0.25">
      <c r="A23" s="78">
        <v>18</v>
      </c>
      <c r="B23" s="111" t="s">
        <v>67</v>
      </c>
      <c r="C23" s="100" t="s">
        <v>74</v>
      </c>
      <c r="D23" s="94" t="s">
        <v>96</v>
      </c>
      <c r="E23" s="81">
        <v>1</v>
      </c>
      <c r="F23" s="95" t="s">
        <v>79</v>
      </c>
      <c r="G23" s="110">
        <v>45260</v>
      </c>
      <c r="H23" s="103">
        <v>418</v>
      </c>
      <c r="I23" s="84">
        <v>81.599999999999994</v>
      </c>
      <c r="J23" s="97"/>
      <c r="K23" s="86">
        <v>499.6</v>
      </c>
      <c r="L23" s="98"/>
      <c r="M23" s="97"/>
      <c r="N23" s="97"/>
      <c r="O23" s="88">
        <f t="shared" si="2"/>
        <v>499.6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:34" s="4" customFormat="1" x14ac:dyDescent="0.25">
      <c r="A24" s="78">
        <v>19</v>
      </c>
      <c r="B24" s="111" t="s">
        <v>166</v>
      </c>
      <c r="C24" s="100" t="s">
        <v>31</v>
      </c>
      <c r="D24" s="94" t="s">
        <v>32</v>
      </c>
      <c r="E24" s="81">
        <v>2</v>
      </c>
      <c r="F24" s="95" t="s">
        <v>161</v>
      </c>
      <c r="G24" s="110">
        <v>45331</v>
      </c>
      <c r="H24" s="103">
        <v>420</v>
      </c>
      <c r="I24" s="84">
        <v>52.8</v>
      </c>
      <c r="J24" s="97"/>
      <c r="K24" s="86">
        <v>472.8</v>
      </c>
      <c r="L24" s="98"/>
      <c r="M24" s="97"/>
      <c r="N24" s="97"/>
      <c r="O24" s="88">
        <f t="shared" si="2"/>
        <v>472.8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:34" s="4" customFormat="1" x14ac:dyDescent="0.25">
      <c r="A25" s="78">
        <v>20</v>
      </c>
      <c r="B25" s="99" t="s">
        <v>77</v>
      </c>
      <c r="C25" s="94" t="s">
        <v>72</v>
      </c>
      <c r="D25" s="94" t="s">
        <v>78</v>
      </c>
      <c r="E25" s="81">
        <v>1</v>
      </c>
      <c r="F25" s="95" t="s">
        <v>79</v>
      </c>
      <c r="G25" s="95" t="s">
        <v>152</v>
      </c>
      <c r="H25" s="103">
        <v>630</v>
      </c>
      <c r="I25" s="84">
        <v>81.599999999999994</v>
      </c>
      <c r="J25" s="97"/>
      <c r="K25" s="86">
        <v>711.6</v>
      </c>
      <c r="L25" s="98"/>
      <c r="M25" s="97"/>
      <c r="N25" s="97"/>
      <c r="O25" s="104">
        <f t="shared" si="2"/>
        <v>711.6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:34" s="4" customFormat="1" x14ac:dyDescent="0.25">
      <c r="A26" s="78">
        <v>21</v>
      </c>
      <c r="B26" s="111" t="s">
        <v>69</v>
      </c>
      <c r="C26" s="100" t="s">
        <v>74</v>
      </c>
      <c r="D26" s="94" t="s">
        <v>36</v>
      </c>
      <c r="E26" s="81">
        <v>1</v>
      </c>
      <c r="F26" s="95" t="s">
        <v>79</v>
      </c>
      <c r="G26" s="110">
        <v>45260</v>
      </c>
      <c r="H26" s="103">
        <v>418</v>
      </c>
      <c r="I26" s="84">
        <v>81.599999999999994</v>
      </c>
      <c r="J26" s="97"/>
      <c r="K26" s="86">
        <v>499.6</v>
      </c>
      <c r="L26" s="98"/>
      <c r="M26" s="97"/>
      <c r="N26" s="97"/>
      <c r="O26" s="88">
        <f t="shared" si="2"/>
        <v>499.6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:34" s="4" customFormat="1" x14ac:dyDescent="0.25">
      <c r="A27" s="78">
        <v>22</v>
      </c>
      <c r="B27" s="111" t="s">
        <v>167</v>
      </c>
      <c r="C27" s="100" t="s">
        <v>31</v>
      </c>
      <c r="D27" s="94" t="s">
        <v>32</v>
      </c>
      <c r="E27" s="81">
        <v>2</v>
      </c>
      <c r="F27" s="95" t="s">
        <v>161</v>
      </c>
      <c r="G27" s="110"/>
      <c r="H27" s="103">
        <v>420</v>
      </c>
      <c r="I27" s="84">
        <v>52.8</v>
      </c>
      <c r="J27" s="97"/>
      <c r="K27" s="86">
        <v>472</v>
      </c>
      <c r="L27" s="98"/>
      <c r="M27" s="97"/>
      <c r="N27" s="97"/>
      <c r="O27" s="88">
        <v>472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s="4" customFormat="1" x14ac:dyDescent="0.25">
      <c r="A28" s="78">
        <v>23</v>
      </c>
      <c r="B28" s="111" t="s">
        <v>70</v>
      </c>
      <c r="C28" s="100" t="s">
        <v>0</v>
      </c>
      <c r="D28" s="94" t="s">
        <v>34</v>
      </c>
      <c r="E28" s="81">
        <v>1</v>
      </c>
      <c r="F28" s="95" t="s">
        <v>79</v>
      </c>
      <c r="G28" s="110">
        <v>45260</v>
      </c>
      <c r="H28" s="103">
        <v>418</v>
      </c>
      <c r="I28" s="84">
        <v>81.599999999999994</v>
      </c>
      <c r="J28" s="97"/>
      <c r="K28" s="86">
        <v>499.6</v>
      </c>
      <c r="L28" s="98"/>
      <c r="M28" s="97"/>
      <c r="N28" s="97"/>
      <c r="O28" s="88">
        <f t="shared" si="2"/>
        <v>499.6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s="4" customFormat="1" x14ac:dyDescent="0.25">
      <c r="A29" s="78">
        <v>24</v>
      </c>
      <c r="B29" s="99" t="s">
        <v>76</v>
      </c>
      <c r="C29" s="100" t="s">
        <v>75</v>
      </c>
      <c r="D29" s="100" t="s">
        <v>32</v>
      </c>
      <c r="E29" s="81">
        <v>1</v>
      </c>
      <c r="F29" s="101">
        <v>44531</v>
      </c>
      <c r="G29" s="95" t="s">
        <v>83</v>
      </c>
      <c r="H29" s="102">
        <v>630</v>
      </c>
      <c r="I29" s="84">
        <v>81.599999999999994</v>
      </c>
      <c r="J29" s="97"/>
      <c r="K29" s="86">
        <v>711.6</v>
      </c>
      <c r="L29" s="98"/>
      <c r="M29" s="97"/>
      <c r="N29" s="97"/>
      <c r="O29" s="104">
        <f t="shared" si="2"/>
        <v>711.6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s="4" customFormat="1" x14ac:dyDescent="0.25">
      <c r="A30" s="78">
        <v>25</v>
      </c>
      <c r="B30" s="111" t="s">
        <v>71</v>
      </c>
      <c r="C30" s="94" t="s">
        <v>72</v>
      </c>
      <c r="D30" s="94" t="s">
        <v>36</v>
      </c>
      <c r="E30" s="81">
        <v>3</v>
      </c>
      <c r="F30" s="95" t="s">
        <v>79</v>
      </c>
      <c r="G30" s="110">
        <v>45261</v>
      </c>
      <c r="H30" s="103"/>
      <c r="I30" s="84"/>
      <c r="J30" s="97">
        <v>630</v>
      </c>
      <c r="K30" s="86">
        <v>630</v>
      </c>
      <c r="L30" s="98"/>
      <c r="M30" s="97"/>
      <c r="N30" s="97"/>
      <c r="O30" s="104">
        <v>630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s="4" customFormat="1" x14ac:dyDescent="0.25">
      <c r="A31" s="78">
        <v>26</v>
      </c>
      <c r="B31" s="99" t="s">
        <v>48</v>
      </c>
      <c r="C31" s="94" t="s">
        <v>88</v>
      </c>
      <c r="D31" s="100" t="s">
        <v>34</v>
      </c>
      <c r="E31" s="81">
        <v>1</v>
      </c>
      <c r="F31" s="95" t="s">
        <v>49</v>
      </c>
      <c r="G31" s="95" t="s">
        <v>35</v>
      </c>
      <c r="H31" s="103">
        <v>630</v>
      </c>
      <c r="I31" s="84">
        <v>81.599999999999994</v>
      </c>
      <c r="J31" s="102"/>
      <c r="K31" s="86">
        <v>711.6</v>
      </c>
      <c r="L31" s="103"/>
      <c r="M31" s="102"/>
      <c r="N31" s="102"/>
      <c r="O31" s="104">
        <f t="shared" si="2"/>
        <v>711.6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34" s="4" customFormat="1" x14ac:dyDescent="0.25">
      <c r="A32" s="78">
        <v>27</v>
      </c>
      <c r="B32" s="99" t="s">
        <v>117</v>
      </c>
      <c r="C32" s="100" t="s">
        <v>0</v>
      </c>
      <c r="D32" s="100" t="s">
        <v>36</v>
      </c>
      <c r="E32" s="81" t="s">
        <v>168</v>
      </c>
      <c r="F32" s="95" t="s">
        <v>47</v>
      </c>
      <c r="G32" s="95" t="s">
        <v>84</v>
      </c>
      <c r="H32" s="96"/>
      <c r="I32" s="84"/>
      <c r="J32" s="97">
        <v>320.45999999999998</v>
      </c>
      <c r="K32" s="86">
        <v>320.45999999999998</v>
      </c>
      <c r="L32" s="98"/>
      <c r="M32" s="97"/>
      <c r="N32" s="97"/>
      <c r="O32" s="88">
        <f>SUM(K32)</f>
        <v>320.45999999999998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34" s="4" customFormat="1" x14ac:dyDescent="0.25">
      <c r="A33" s="78">
        <v>28</v>
      </c>
      <c r="B33" s="99" t="s">
        <v>58</v>
      </c>
      <c r="C33" s="100" t="s">
        <v>31</v>
      </c>
      <c r="D33" s="100" t="s">
        <v>32</v>
      </c>
      <c r="E33" s="81">
        <v>1</v>
      </c>
      <c r="F33" s="95" t="s">
        <v>54</v>
      </c>
      <c r="G33" s="95" t="s">
        <v>59</v>
      </c>
      <c r="H33" s="96">
        <v>630</v>
      </c>
      <c r="I33" s="84">
        <v>81.599999999999994</v>
      </c>
      <c r="J33" s="97"/>
      <c r="K33" s="86">
        <v>711.6</v>
      </c>
      <c r="L33" s="98"/>
      <c r="M33" s="97"/>
      <c r="N33" s="97"/>
      <c r="O33" s="104">
        <f>SUM(H33+I33)</f>
        <v>711.6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:34" s="89" customFormat="1" x14ac:dyDescent="0.25">
      <c r="A34" s="112" t="s">
        <v>43</v>
      </c>
      <c r="B34" s="113"/>
      <c r="C34" s="113"/>
      <c r="D34" s="113"/>
      <c r="E34" s="113"/>
      <c r="F34" s="113"/>
      <c r="G34" s="113"/>
      <c r="H34" s="114">
        <v>13066.66</v>
      </c>
      <c r="I34" s="115">
        <v>2035.2</v>
      </c>
      <c r="J34" s="114">
        <v>1118.46</v>
      </c>
      <c r="K34" s="116">
        <v>16219.52</v>
      </c>
      <c r="L34" s="117">
        <f>SUM(L6:L33)</f>
        <v>0</v>
      </c>
      <c r="M34" s="114"/>
      <c r="N34" s="114">
        <v>28.8</v>
      </c>
      <c r="O34" s="118">
        <v>16190.72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34" s="89" customFormat="1" x14ac:dyDescent="0.25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1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s="89" customFormat="1" ht="45" x14ac:dyDescent="0.25">
      <c r="A36" s="122" t="s">
        <v>8</v>
      </c>
      <c r="B36" s="123" t="s">
        <v>9</v>
      </c>
      <c r="C36" s="123" t="s">
        <v>10</v>
      </c>
      <c r="D36" s="34" t="s">
        <v>11</v>
      </c>
      <c r="E36" s="123" t="s">
        <v>12</v>
      </c>
      <c r="F36" s="123" t="s">
        <v>25</v>
      </c>
      <c r="G36" s="123" t="s">
        <v>26</v>
      </c>
      <c r="H36" s="123" t="s">
        <v>18</v>
      </c>
      <c r="I36" s="123" t="s">
        <v>19</v>
      </c>
      <c r="J36" s="123" t="s">
        <v>27</v>
      </c>
      <c r="K36" s="123" t="s">
        <v>21</v>
      </c>
      <c r="L36" s="124" t="s">
        <v>22</v>
      </c>
      <c r="M36" s="123" t="s">
        <v>23</v>
      </c>
      <c r="N36" s="123" t="s">
        <v>28</v>
      </c>
      <c r="O36" s="125" t="s">
        <v>17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34" s="89" customFormat="1" x14ac:dyDescent="0.25">
      <c r="A37" s="126"/>
      <c r="B37" s="94"/>
      <c r="C37" s="127"/>
      <c r="D37" s="92"/>
      <c r="E37" s="128"/>
      <c r="F37" s="129"/>
      <c r="G37" s="129"/>
      <c r="H37" s="130"/>
      <c r="I37" s="130"/>
      <c r="J37" s="131"/>
      <c r="K37" s="132"/>
      <c r="L37" s="133"/>
      <c r="M37" s="134"/>
      <c r="N37" s="134"/>
      <c r="O37" s="135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s="89" customFormat="1" x14ac:dyDescent="0.25">
      <c r="A38" s="136"/>
      <c r="B38" s="137" t="s">
        <v>42</v>
      </c>
      <c r="C38" s="137"/>
      <c r="D38" s="137"/>
      <c r="E38" s="138"/>
      <c r="F38" s="139"/>
      <c r="G38" s="140"/>
      <c r="H38" s="141"/>
      <c r="I38" s="142"/>
      <c r="J38" s="143"/>
      <c r="K38" s="143"/>
      <c r="L38" s="144" t="s">
        <v>30</v>
      </c>
      <c r="M38" s="143"/>
      <c r="N38" s="143"/>
      <c r="O38" s="145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s="89" customFormat="1" x14ac:dyDescent="0.25">
      <c r="A39" s="146"/>
      <c r="B39" s="147"/>
      <c r="C39" s="148"/>
      <c r="D39" s="148"/>
      <c r="E39" s="148"/>
      <c r="F39" s="147"/>
      <c r="G39" s="147"/>
      <c r="H39" s="147"/>
      <c r="I39" s="147"/>
      <c r="J39" s="147"/>
      <c r="K39" s="147"/>
      <c r="L39" s="147"/>
      <c r="M39" s="147"/>
      <c r="N39" s="147"/>
      <c r="O39" s="149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:34" s="89" customFormat="1" x14ac:dyDescent="0.25">
      <c r="A40" s="150" t="s">
        <v>44</v>
      </c>
      <c r="B40" s="151"/>
      <c r="C40" s="151"/>
      <c r="D40" s="151"/>
      <c r="E40" s="151"/>
      <c r="F40" s="151"/>
      <c r="G40" s="152"/>
      <c r="H40" s="153">
        <v>13066.66</v>
      </c>
      <c r="I40" s="154">
        <v>2035.2</v>
      </c>
      <c r="J40" s="153">
        <v>1118.46</v>
      </c>
      <c r="K40" s="155">
        <v>16219.52</v>
      </c>
      <c r="L40" s="156"/>
      <c r="M40" s="157"/>
      <c r="N40" s="158">
        <v>28.8</v>
      </c>
      <c r="O40" s="159">
        <v>16190.72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:34" s="89" customFormat="1" x14ac:dyDescent="0.25">
      <c r="A41" s="160" t="s">
        <v>172</v>
      </c>
      <c r="B41" s="161"/>
      <c r="C41" s="148"/>
      <c r="D41" s="148"/>
      <c r="E41" s="148"/>
      <c r="F41" s="147"/>
      <c r="G41" s="147"/>
      <c r="H41" s="162" t="s">
        <v>41</v>
      </c>
      <c r="I41" s="163"/>
      <c r="J41" s="163"/>
      <c r="K41" s="163"/>
      <c r="L41" s="163"/>
      <c r="M41" s="163"/>
      <c r="N41" s="163"/>
      <c r="O41" s="164">
        <v>30</v>
      </c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:34" s="89" customFormat="1" ht="15.75" thickBot="1" x14ac:dyDescent="0.3">
      <c r="A42" s="146"/>
      <c r="B42" s="147"/>
      <c r="C42" s="148"/>
      <c r="D42" s="148"/>
      <c r="E42" s="148"/>
      <c r="F42" s="147"/>
      <c r="G42" s="147"/>
      <c r="H42" s="165" t="s">
        <v>40</v>
      </c>
      <c r="I42" s="166"/>
      <c r="J42" s="166"/>
      <c r="K42" s="166"/>
      <c r="L42" s="166"/>
      <c r="M42" s="166"/>
      <c r="N42" s="166"/>
      <c r="O42" s="172">
        <v>840</v>
      </c>
      <c r="P42" s="43"/>
      <c r="Q42" s="44"/>
      <c r="R42" s="44"/>
      <c r="S42" s="44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1:34" s="89" customFormat="1" ht="15.75" thickBot="1" x14ac:dyDescent="0.3">
      <c r="A43" s="167"/>
      <c r="B43" s="168"/>
      <c r="C43" s="169"/>
      <c r="D43" s="169"/>
      <c r="E43" s="169"/>
      <c r="F43" s="168"/>
      <c r="G43" s="168"/>
      <c r="H43" s="170" t="s">
        <v>39</v>
      </c>
      <c r="I43" s="171"/>
      <c r="J43" s="171"/>
      <c r="K43" s="171"/>
      <c r="L43" s="171"/>
      <c r="M43" s="171"/>
      <c r="N43" s="171"/>
      <c r="O43" s="173">
        <f>SUM(O40+O42)</f>
        <v>17030.72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:34" x14ac:dyDescent="0.25">
      <c r="A44" s="22"/>
      <c r="B44" s="22"/>
      <c r="C44" s="21"/>
      <c r="D44" s="21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5"/>
    </row>
    <row r="45" spans="1:34" x14ac:dyDescent="0.25">
      <c r="A45" s="22"/>
      <c r="B45" s="22"/>
      <c r="C45" s="21"/>
      <c r="D45" s="21"/>
      <c r="E45" s="21"/>
      <c r="F45" s="22"/>
      <c r="G45" s="22"/>
      <c r="H45" s="22"/>
      <c r="I45" s="22"/>
      <c r="J45" s="22"/>
      <c r="K45" s="22"/>
      <c r="L45" s="22"/>
      <c r="M45" s="22"/>
      <c r="N45" s="22"/>
      <c r="O45" s="25"/>
    </row>
    <row r="46" spans="1:34" x14ac:dyDescent="0.25">
      <c r="A46" s="22"/>
      <c r="B46" s="22"/>
      <c r="C46" s="21"/>
      <c r="D46" s="21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5"/>
    </row>
    <row r="47" spans="1:34" x14ac:dyDescent="0.25">
      <c r="A47" s="22"/>
      <c r="B47" s="22"/>
      <c r="C47" s="21"/>
      <c r="D47" s="21"/>
      <c r="E47" s="21"/>
      <c r="F47" s="22"/>
      <c r="G47" s="22"/>
      <c r="H47" s="22"/>
      <c r="I47" s="22"/>
      <c r="J47" s="22"/>
      <c r="K47" s="22"/>
      <c r="L47" s="22"/>
      <c r="M47" s="32"/>
      <c r="N47" s="22"/>
      <c r="O47" s="25"/>
    </row>
    <row r="48" spans="1:34" x14ac:dyDescent="0.25">
      <c r="A48" s="22"/>
      <c r="B48" s="22"/>
      <c r="C48" s="21"/>
      <c r="D48" s="21"/>
      <c r="E48" s="21"/>
      <c r="F48" s="22"/>
      <c r="G48" s="22"/>
      <c r="H48" s="22"/>
      <c r="I48" s="22"/>
      <c r="J48" s="22"/>
      <c r="K48" s="22"/>
      <c r="L48" s="22"/>
      <c r="M48" s="32"/>
      <c r="N48" s="22"/>
      <c r="O48" s="25"/>
    </row>
    <row r="49" spans="1:15" x14ac:dyDescent="0.25">
      <c r="A49" s="22"/>
      <c r="B49" s="22"/>
      <c r="C49" s="21"/>
      <c r="D49" s="21"/>
      <c r="E49" s="21"/>
      <c r="F49" s="22"/>
      <c r="G49" s="22"/>
      <c r="H49" s="22"/>
      <c r="I49" s="22"/>
      <c r="J49" s="22"/>
      <c r="K49" s="22"/>
      <c r="L49" s="22"/>
      <c r="M49" s="32"/>
      <c r="N49" s="22"/>
      <c r="O49" s="25"/>
    </row>
    <row r="50" spans="1:15" x14ac:dyDescent="0.25">
      <c r="A50" s="22"/>
      <c r="B50" s="22"/>
      <c r="C50" s="21"/>
      <c r="D50" s="21"/>
      <c r="E50" s="21"/>
      <c r="F50" s="22"/>
      <c r="G50" s="22"/>
      <c r="H50" s="22"/>
      <c r="I50" s="22"/>
      <c r="J50" s="22"/>
      <c r="K50" s="22"/>
      <c r="L50" s="22"/>
      <c r="M50" s="32"/>
      <c r="N50" s="22"/>
      <c r="O50" s="22"/>
    </row>
    <row r="51" spans="1:15" x14ac:dyDescent="0.25">
      <c r="A51" s="2"/>
      <c r="B51" s="2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4"/>
      <c r="B57" s="6"/>
      <c r="C57" s="6"/>
      <c r="D57" s="6"/>
      <c r="E57" s="6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6"/>
      <c r="C58" s="6"/>
      <c r="D58" s="6"/>
      <c r="E58" s="6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6"/>
      <c r="C59" s="6"/>
      <c r="D59" s="6"/>
      <c r="E59" s="6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6"/>
      <c r="C60" s="6"/>
      <c r="D60" s="6"/>
      <c r="E60" s="6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6"/>
      <c r="C61" s="6"/>
      <c r="D61" s="6"/>
      <c r="E61" s="6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6"/>
      <c r="C62" s="6"/>
      <c r="D62" s="6"/>
      <c r="E62" s="6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mergeCells count="23">
    <mergeCell ref="A35:O35"/>
    <mergeCell ref="H42:N42"/>
    <mergeCell ref="H43:N43"/>
    <mergeCell ref="A40:G40"/>
    <mergeCell ref="A1:O1"/>
    <mergeCell ref="H41:N41"/>
    <mergeCell ref="G4:G5"/>
    <mergeCell ref="H4:K4"/>
    <mergeCell ref="L4:N4"/>
    <mergeCell ref="O4:O5"/>
    <mergeCell ref="A34:G3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2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80" zoomScaleNormal="80" workbookViewId="0">
      <selection sqref="A1:O1"/>
    </sheetView>
  </sheetViews>
  <sheetFormatPr defaultRowHeight="15" x14ac:dyDescent="0.25"/>
  <cols>
    <col min="1" max="1" width="6.7109375" customWidth="1"/>
    <col min="2" max="2" width="47.85546875" bestFit="1" customWidth="1"/>
    <col min="3" max="3" width="17.85546875" customWidth="1"/>
    <col min="4" max="4" width="28" bestFit="1" customWidth="1"/>
    <col min="6" max="6" width="12.7109375" bestFit="1" customWidth="1"/>
    <col min="7" max="7" width="15.140625" customWidth="1"/>
    <col min="8" max="8" width="15.42578125" bestFit="1" customWidth="1"/>
    <col min="9" max="9" width="13.5703125" bestFit="1" customWidth="1"/>
    <col min="10" max="10" width="14.5703125" bestFit="1" customWidth="1"/>
    <col min="11" max="11" width="15.42578125" bestFit="1" customWidth="1"/>
    <col min="12" max="12" width="8.5703125" bestFit="1" customWidth="1"/>
    <col min="13" max="13" width="13.28515625" customWidth="1"/>
    <col min="14" max="14" width="12.28515625" customWidth="1"/>
    <col min="15" max="15" width="24.140625" customWidth="1"/>
  </cols>
  <sheetData>
    <row r="1" spans="1:15" ht="62.2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ht="18" x14ac:dyDescent="0.25">
      <c r="A2" s="50" t="s">
        <v>1</v>
      </c>
      <c r="B2" s="51"/>
      <c r="C2" s="52"/>
      <c r="D2" s="53" t="s">
        <v>2</v>
      </c>
      <c r="E2" s="54"/>
      <c r="F2" s="55" t="s">
        <v>3</v>
      </c>
      <c r="G2" s="56" t="s">
        <v>4</v>
      </c>
      <c r="H2" s="56" t="s">
        <v>38</v>
      </c>
      <c r="I2" s="56" t="s">
        <v>5</v>
      </c>
      <c r="J2" s="57" t="s">
        <v>6</v>
      </c>
      <c r="K2" s="57"/>
      <c r="L2" s="57"/>
      <c r="M2" s="57"/>
      <c r="N2" s="57"/>
      <c r="O2" s="58"/>
    </row>
    <row r="3" spans="1:15" ht="40.5" customHeight="1" x14ac:dyDescent="0.25">
      <c r="A3" s="59" t="s">
        <v>173</v>
      </c>
      <c r="B3" s="60"/>
      <c r="C3" s="61"/>
      <c r="D3" s="62" t="s">
        <v>158</v>
      </c>
      <c r="E3" s="63"/>
      <c r="F3" s="64" t="s">
        <v>156</v>
      </c>
      <c r="G3" s="65" t="s">
        <v>159</v>
      </c>
      <c r="H3" s="66">
        <v>17</v>
      </c>
      <c r="I3" s="67">
        <v>4.8</v>
      </c>
      <c r="J3" s="68" t="s">
        <v>7</v>
      </c>
      <c r="K3" s="68"/>
      <c r="L3" s="68"/>
      <c r="M3" s="68"/>
      <c r="N3" s="68"/>
      <c r="O3" s="69"/>
    </row>
    <row r="4" spans="1:15" ht="15" customHeight="1" x14ac:dyDescent="0.25">
      <c r="A4" s="216" t="s">
        <v>8</v>
      </c>
      <c r="B4" s="46" t="s">
        <v>9</v>
      </c>
      <c r="C4" s="217" t="s">
        <v>10</v>
      </c>
      <c r="D4" s="47" t="s">
        <v>11</v>
      </c>
      <c r="E4" s="47" t="s">
        <v>12</v>
      </c>
      <c r="F4" s="217" t="s">
        <v>13</v>
      </c>
      <c r="G4" s="47" t="s">
        <v>14</v>
      </c>
      <c r="H4" s="70" t="s">
        <v>15</v>
      </c>
      <c r="I4" s="71"/>
      <c r="J4" s="71"/>
      <c r="K4" s="72"/>
      <c r="L4" s="218" t="s">
        <v>16</v>
      </c>
      <c r="M4" s="218"/>
      <c r="N4" s="218"/>
      <c r="O4" s="74" t="s">
        <v>17</v>
      </c>
    </row>
    <row r="5" spans="1:15" ht="60.75" customHeight="1" x14ac:dyDescent="0.25">
      <c r="A5" s="219"/>
      <c r="B5" s="49"/>
      <c r="C5" s="217"/>
      <c r="D5" s="47"/>
      <c r="E5" s="47"/>
      <c r="F5" s="217"/>
      <c r="G5" s="47"/>
      <c r="H5" s="75" t="s">
        <v>18</v>
      </c>
      <c r="I5" s="75" t="s">
        <v>19</v>
      </c>
      <c r="J5" s="75" t="s">
        <v>20</v>
      </c>
      <c r="K5" s="76" t="s">
        <v>21</v>
      </c>
      <c r="L5" s="77" t="s">
        <v>22</v>
      </c>
      <c r="M5" s="75" t="s">
        <v>18</v>
      </c>
      <c r="N5" s="75" t="s">
        <v>19</v>
      </c>
      <c r="O5" s="74"/>
    </row>
    <row r="6" spans="1:15" s="89" customFormat="1" x14ac:dyDescent="0.25">
      <c r="A6" s="126">
        <v>1</v>
      </c>
      <c r="B6" s="174" t="s">
        <v>110</v>
      </c>
      <c r="C6" s="175" t="s">
        <v>0</v>
      </c>
      <c r="D6" s="176" t="s">
        <v>113</v>
      </c>
      <c r="E6" s="177">
        <v>1</v>
      </c>
      <c r="F6" s="95" t="s">
        <v>114</v>
      </c>
      <c r="G6" s="110">
        <v>45016</v>
      </c>
      <c r="H6" s="102">
        <v>418</v>
      </c>
      <c r="I6" s="96">
        <v>81.599999999999994</v>
      </c>
      <c r="J6" s="97"/>
      <c r="K6" s="96">
        <v>499.6</v>
      </c>
      <c r="L6" s="98"/>
      <c r="M6" s="97"/>
      <c r="N6" s="97"/>
      <c r="O6" s="178">
        <f>SUM(H6+I6)</f>
        <v>499.6</v>
      </c>
    </row>
    <row r="7" spans="1:15" s="89" customFormat="1" x14ac:dyDescent="0.25">
      <c r="A7" s="126">
        <v>2</v>
      </c>
      <c r="B7" s="174" t="s">
        <v>119</v>
      </c>
      <c r="C7" s="208" t="s">
        <v>0</v>
      </c>
      <c r="D7" s="176" t="s">
        <v>116</v>
      </c>
      <c r="E7" s="177">
        <v>1</v>
      </c>
      <c r="F7" s="95" t="s">
        <v>120</v>
      </c>
      <c r="G7" s="110">
        <v>45291</v>
      </c>
      <c r="H7" s="102">
        <v>418</v>
      </c>
      <c r="I7" s="96">
        <v>81.599999999999994</v>
      </c>
      <c r="J7" s="97"/>
      <c r="K7" s="96">
        <v>499.6</v>
      </c>
      <c r="L7" s="98"/>
      <c r="M7" s="97"/>
      <c r="N7" s="97"/>
      <c r="O7" s="178">
        <f>SUM(H7+I7)</f>
        <v>499.6</v>
      </c>
    </row>
    <row r="8" spans="1:15" s="89" customFormat="1" x14ac:dyDescent="0.25">
      <c r="A8" s="126">
        <v>3</v>
      </c>
      <c r="B8" s="174" t="s">
        <v>128</v>
      </c>
      <c r="C8" s="175" t="s">
        <v>0</v>
      </c>
      <c r="D8" s="176" t="s">
        <v>127</v>
      </c>
      <c r="E8" s="177">
        <v>1</v>
      </c>
      <c r="F8" s="95" t="s">
        <v>126</v>
      </c>
      <c r="G8" s="110">
        <v>44782</v>
      </c>
      <c r="H8" s="102">
        <v>418</v>
      </c>
      <c r="I8" s="96">
        <v>81.599999999999994</v>
      </c>
      <c r="J8" s="97"/>
      <c r="K8" s="96">
        <v>499.6</v>
      </c>
      <c r="L8" s="179" t="s">
        <v>169</v>
      </c>
      <c r="M8" s="97">
        <v>13.93</v>
      </c>
      <c r="N8" s="97">
        <v>4.8</v>
      </c>
      <c r="O8" s="178">
        <f>SUM(K8-M8-N8)</f>
        <v>480.87</v>
      </c>
    </row>
    <row r="9" spans="1:15" s="89" customFormat="1" x14ac:dyDescent="0.25">
      <c r="A9" s="126">
        <v>4</v>
      </c>
      <c r="B9" s="180" t="s">
        <v>145</v>
      </c>
      <c r="C9" s="181" t="s">
        <v>142</v>
      </c>
      <c r="D9" s="182" t="s">
        <v>89</v>
      </c>
      <c r="E9" s="177">
        <v>1</v>
      </c>
      <c r="F9" s="95" t="s">
        <v>143</v>
      </c>
      <c r="G9" s="95" t="s">
        <v>144</v>
      </c>
      <c r="H9" s="96">
        <v>630</v>
      </c>
      <c r="I9" s="96">
        <v>81.599999999999994</v>
      </c>
      <c r="J9" s="97"/>
      <c r="K9" s="96">
        <v>711.6</v>
      </c>
      <c r="L9" s="98"/>
      <c r="M9" s="97"/>
      <c r="N9" s="97">
        <v>19.2</v>
      </c>
      <c r="O9" s="178">
        <f>SUM(K9-N9)</f>
        <v>692.4</v>
      </c>
    </row>
    <row r="10" spans="1:15" s="89" customFormat="1" x14ac:dyDescent="0.25">
      <c r="A10" s="126">
        <v>5</v>
      </c>
      <c r="B10" s="180" t="s">
        <v>108</v>
      </c>
      <c r="C10" s="181" t="s">
        <v>0</v>
      </c>
      <c r="D10" s="182" t="s">
        <v>112</v>
      </c>
      <c r="E10" s="177">
        <v>1</v>
      </c>
      <c r="F10" s="95" t="s">
        <v>114</v>
      </c>
      <c r="G10" s="110">
        <v>45016</v>
      </c>
      <c r="H10" s="96">
        <v>418</v>
      </c>
      <c r="I10" s="96">
        <v>81.599999999999994</v>
      </c>
      <c r="J10" s="97"/>
      <c r="K10" s="96">
        <v>499.6</v>
      </c>
      <c r="L10" s="98"/>
      <c r="M10" s="97"/>
      <c r="N10" s="97"/>
      <c r="O10" s="178">
        <f>SUM(H10+I10)</f>
        <v>499.6</v>
      </c>
    </row>
    <row r="11" spans="1:15" s="89" customFormat="1" x14ac:dyDescent="0.25">
      <c r="A11" s="126">
        <v>6</v>
      </c>
      <c r="B11" s="174" t="s">
        <v>68</v>
      </c>
      <c r="C11" s="182" t="s">
        <v>74</v>
      </c>
      <c r="D11" s="176" t="s">
        <v>89</v>
      </c>
      <c r="E11" s="177">
        <v>1</v>
      </c>
      <c r="F11" s="95" t="s">
        <v>79</v>
      </c>
      <c r="G11" s="183" t="s">
        <v>85</v>
      </c>
      <c r="H11" s="96">
        <v>418</v>
      </c>
      <c r="I11" s="96">
        <v>81.599999999999994</v>
      </c>
      <c r="J11" s="97"/>
      <c r="K11" s="96">
        <v>499.6</v>
      </c>
      <c r="L11" s="98"/>
      <c r="M11" s="97"/>
      <c r="N11" s="97"/>
      <c r="O11" s="178">
        <f t="shared" ref="O11:O12" si="0">SUM(H11+I11)</f>
        <v>499.6</v>
      </c>
    </row>
    <row r="12" spans="1:15" s="89" customFormat="1" x14ac:dyDescent="0.25">
      <c r="A12" s="126">
        <v>7</v>
      </c>
      <c r="B12" s="174" t="s">
        <v>121</v>
      </c>
      <c r="C12" s="182" t="s">
        <v>0</v>
      </c>
      <c r="D12" s="176" t="s">
        <v>122</v>
      </c>
      <c r="E12" s="177">
        <v>1</v>
      </c>
      <c r="F12" s="95" t="s">
        <v>118</v>
      </c>
      <c r="G12" s="110">
        <v>45057</v>
      </c>
      <c r="H12" s="102">
        <v>418</v>
      </c>
      <c r="I12" s="96">
        <v>81.599999999999994</v>
      </c>
      <c r="J12" s="97"/>
      <c r="K12" s="96">
        <v>499.6</v>
      </c>
      <c r="L12" s="98"/>
      <c r="M12" s="97"/>
      <c r="N12" s="97"/>
      <c r="O12" s="178">
        <f t="shared" si="0"/>
        <v>499.6</v>
      </c>
    </row>
    <row r="13" spans="1:15" s="89" customFormat="1" x14ac:dyDescent="0.25">
      <c r="A13" s="184" t="s">
        <v>90</v>
      </c>
      <c r="B13" s="185"/>
      <c r="C13" s="185"/>
      <c r="D13" s="185"/>
      <c r="E13" s="185"/>
      <c r="F13" s="185"/>
      <c r="G13" s="185"/>
      <c r="H13" s="186">
        <v>3138</v>
      </c>
      <c r="I13" s="186">
        <v>571.20000000000005</v>
      </c>
      <c r="J13" s="186"/>
      <c r="K13" s="186">
        <v>3709.2</v>
      </c>
      <c r="L13" s="187"/>
      <c r="M13" s="186">
        <v>13.93</v>
      </c>
      <c r="N13" s="186">
        <v>24</v>
      </c>
      <c r="O13" s="188">
        <v>3671.27</v>
      </c>
    </row>
    <row r="14" spans="1:15" s="89" customFormat="1" x14ac:dyDescent="0.25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1"/>
    </row>
    <row r="15" spans="1:15" s="89" customFormat="1" x14ac:dyDescent="0.25">
      <c r="A15" s="220" t="s">
        <v>24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2"/>
    </row>
    <row r="16" spans="1:15" s="89" customFormat="1" ht="60" customHeight="1" x14ac:dyDescent="0.25">
      <c r="A16" s="122" t="s">
        <v>8</v>
      </c>
      <c r="B16" s="123" t="s">
        <v>9</v>
      </c>
      <c r="C16" s="223" t="s">
        <v>10</v>
      </c>
      <c r="D16" s="123"/>
      <c r="E16" s="123" t="s">
        <v>12</v>
      </c>
      <c r="F16" s="223" t="s">
        <v>25</v>
      </c>
      <c r="G16" s="224" t="s">
        <v>26</v>
      </c>
      <c r="H16" s="123" t="s">
        <v>18</v>
      </c>
      <c r="I16" s="123" t="s">
        <v>19</v>
      </c>
      <c r="J16" s="123" t="s">
        <v>27</v>
      </c>
      <c r="K16" s="123" t="s">
        <v>21</v>
      </c>
      <c r="L16" s="124" t="s">
        <v>22</v>
      </c>
      <c r="M16" s="123" t="s">
        <v>23</v>
      </c>
      <c r="N16" s="123" t="s">
        <v>28</v>
      </c>
      <c r="O16" s="125" t="s">
        <v>17</v>
      </c>
    </row>
    <row r="17" spans="1:15" s="89" customFormat="1" x14ac:dyDescent="0.25">
      <c r="A17" s="190">
        <v>1</v>
      </c>
      <c r="B17" s="191"/>
      <c r="C17" s="192"/>
      <c r="D17" s="193"/>
      <c r="E17" s="128"/>
      <c r="F17" s="194"/>
      <c r="G17" s="129"/>
      <c r="H17" s="195"/>
      <c r="I17" s="195"/>
      <c r="J17" s="196"/>
      <c r="K17" s="197"/>
      <c r="L17" s="133"/>
      <c r="M17" s="198"/>
      <c r="N17" s="198"/>
      <c r="O17" s="135"/>
    </row>
    <row r="18" spans="1:15" s="89" customFormat="1" x14ac:dyDescent="0.25">
      <c r="A18" s="112" t="s">
        <v>91</v>
      </c>
      <c r="B18" s="113"/>
      <c r="C18" s="113"/>
      <c r="D18" s="113"/>
      <c r="E18" s="113"/>
      <c r="F18" s="113"/>
      <c r="G18" s="113"/>
      <c r="H18" s="199"/>
      <c r="I18" s="199">
        <f>SUM(I17:I17)</f>
        <v>0</v>
      </c>
      <c r="J18" s="199">
        <f>SUM(J17:J17)</f>
        <v>0</v>
      </c>
      <c r="K18" s="199"/>
      <c r="L18" s="200" t="s">
        <v>30</v>
      </c>
      <c r="M18" s="201">
        <f>SUM(M17:M17)</f>
        <v>0</v>
      </c>
      <c r="N18" s="201">
        <f>SUM(N17:N17)</f>
        <v>0</v>
      </c>
      <c r="O18" s="202"/>
    </row>
    <row r="19" spans="1:15" s="89" customFormat="1" x14ac:dyDescent="0.25">
      <c r="A19" s="146"/>
      <c r="B19" s="147"/>
      <c r="C19" s="209"/>
      <c r="D19" s="148"/>
      <c r="E19" s="148"/>
      <c r="F19" s="209"/>
      <c r="G19" s="147"/>
      <c r="H19" s="147"/>
      <c r="I19" s="147"/>
      <c r="J19" s="147"/>
      <c r="K19" s="147"/>
      <c r="L19" s="147"/>
      <c r="M19" s="147"/>
      <c r="N19" s="147"/>
      <c r="O19" s="149"/>
    </row>
    <row r="20" spans="1:15" s="89" customFormat="1" x14ac:dyDescent="0.25">
      <c r="A20" s="184" t="s">
        <v>92</v>
      </c>
      <c r="B20" s="185"/>
      <c r="C20" s="185"/>
      <c r="D20" s="185"/>
      <c r="E20" s="185"/>
      <c r="F20" s="185"/>
      <c r="G20" s="185"/>
      <c r="H20" s="155">
        <v>3138</v>
      </c>
      <c r="I20" s="203">
        <v>571.20000000000005</v>
      </c>
      <c r="J20" s="153"/>
      <c r="K20" s="155">
        <v>3709.2</v>
      </c>
      <c r="L20" s="204"/>
      <c r="M20" s="157">
        <f>M18+M13</f>
        <v>13.93</v>
      </c>
      <c r="N20" s="225">
        <f>N18+N13</f>
        <v>24</v>
      </c>
      <c r="O20" s="159">
        <v>3671.27</v>
      </c>
    </row>
    <row r="21" spans="1:15" s="89" customFormat="1" x14ac:dyDescent="0.25">
      <c r="A21" s="160" t="s">
        <v>172</v>
      </c>
      <c r="B21" s="161"/>
      <c r="C21" s="210"/>
      <c r="D21" s="211"/>
      <c r="E21" s="211"/>
      <c r="F21" s="210"/>
      <c r="G21" s="161"/>
      <c r="H21" s="162" t="s">
        <v>93</v>
      </c>
      <c r="I21" s="163"/>
      <c r="J21" s="163"/>
      <c r="K21" s="163"/>
      <c r="L21" s="163"/>
      <c r="M21" s="163"/>
      <c r="N21" s="163"/>
      <c r="O21" s="212">
        <v>30</v>
      </c>
    </row>
    <row r="22" spans="1:15" s="89" customFormat="1" ht="15.75" thickBot="1" x14ac:dyDescent="0.3">
      <c r="A22" s="167"/>
      <c r="B22" s="168"/>
      <c r="C22" s="205"/>
      <c r="D22" s="169"/>
      <c r="E22" s="169"/>
      <c r="F22" s="205"/>
      <c r="G22" s="168"/>
      <c r="H22" s="213" t="s">
        <v>94</v>
      </c>
      <c r="I22" s="214"/>
      <c r="J22" s="214"/>
      <c r="K22" s="214"/>
      <c r="L22" s="214"/>
      <c r="M22" s="214"/>
      <c r="N22" s="214"/>
      <c r="O22" s="215">
        <v>210</v>
      </c>
    </row>
    <row r="23" spans="1:15" s="89" customFormat="1" ht="15.75" thickBot="1" x14ac:dyDescent="0.3">
      <c r="A23" s="167"/>
      <c r="B23" s="168"/>
      <c r="C23" s="205"/>
      <c r="D23" s="169"/>
      <c r="E23" s="169"/>
      <c r="F23" s="205"/>
      <c r="G23" s="168"/>
      <c r="H23" s="206" t="s">
        <v>95</v>
      </c>
      <c r="I23" s="207"/>
      <c r="J23" s="207"/>
      <c r="K23" s="207"/>
      <c r="L23" s="207"/>
      <c r="M23" s="207"/>
      <c r="N23" s="207"/>
      <c r="O23" s="33">
        <f>SUM(O20+O22)</f>
        <v>3881.27</v>
      </c>
    </row>
    <row r="24" spans="1:15" x14ac:dyDescent="0.25">
      <c r="A24" s="2"/>
      <c r="B24" s="2"/>
      <c r="C24" s="26"/>
      <c r="D24" s="1"/>
      <c r="E24" s="1"/>
      <c r="F24" s="26"/>
      <c r="G24" s="2"/>
      <c r="H24" s="2"/>
      <c r="I24" s="2"/>
      <c r="J24" s="2"/>
      <c r="K24" s="2"/>
      <c r="L24" s="2"/>
      <c r="M24" s="2"/>
      <c r="N24" s="2"/>
      <c r="O24" s="3"/>
    </row>
    <row r="25" spans="1:15" ht="15.75" x14ac:dyDescent="0.25">
      <c r="A25" s="10"/>
      <c r="B25" s="10"/>
      <c r="C25" s="9"/>
      <c r="D25" s="8"/>
      <c r="E25" s="8"/>
      <c r="F25" s="9"/>
      <c r="G25" s="10"/>
      <c r="H25" s="10"/>
      <c r="I25" s="10"/>
      <c r="J25" s="10"/>
      <c r="K25" s="10"/>
      <c r="L25" s="10"/>
      <c r="M25" s="10"/>
      <c r="N25" s="10"/>
      <c r="O25" s="11"/>
    </row>
  </sheetData>
  <mergeCells count="25">
    <mergeCell ref="A14:O14"/>
    <mergeCell ref="A1:O1"/>
    <mergeCell ref="A2:C2"/>
    <mergeCell ref="D2:E2"/>
    <mergeCell ref="J2:O2"/>
    <mergeCell ref="A3:C3"/>
    <mergeCell ref="D3:E3"/>
    <mergeCell ref="J3:O3"/>
    <mergeCell ref="A15:O15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3:G13"/>
    <mergeCell ref="A18:G18"/>
    <mergeCell ref="A20:G20"/>
    <mergeCell ref="H21:N21"/>
    <mergeCell ref="H22:N22"/>
    <mergeCell ref="H23:N23"/>
  </mergeCells>
  <phoneticPr fontId="12" type="noConversion"/>
  <pageMargins left="0.511811024" right="0.511811024" top="0.78740157499999996" bottom="0.78740157499999996" header="0.31496062000000002" footer="0.31496062000000002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80" zoomScaleNormal="80" zoomScaleSheetLayoutView="71" workbookViewId="0">
      <selection activeCell="B26" sqref="B26"/>
    </sheetView>
  </sheetViews>
  <sheetFormatPr defaultRowHeight="15" x14ac:dyDescent="0.25"/>
  <cols>
    <col min="1" max="1" width="5.85546875" customWidth="1"/>
    <col min="2" max="2" width="44.140625" customWidth="1"/>
    <col min="3" max="3" width="19.5703125" customWidth="1"/>
    <col min="4" max="4" width="28" bestFit="1" customWidth="1"/>
    <col min="5" max="5" width="6.42578125" customWidth="1"/>
    <col min="6" max="6" width="12.28515625" bestFit="1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  <col min="17" max="18" width="9.140625" style="226"/>
    <col min="19" max="19" width="14.5703125" style="226" bestFit="1" customWidth="1"/>
    <col min="20" max="20" width="14.28515625" style="226" bestFit="1" customWidth="1"/>
    <col min="21" max="21" width="9.140625" style="226"/>
    <col min="22" max="22" width="13.85546875" style="226" bestFit="1" customWidth="1"/>
    <col min="23" max="23" width="9.140625" style="226"/>
    <col min="24" max="24" width="11.5703125" style="226" bestFit="1" customWidth="1"/>
    <col min="25" max="25" width="11.140625" style="226" bestFit="1" customWidth="1"/>
    <col min="26" max="26" width="13.42578125" style="226" bestFit="1" customWidth="1"/>
  </cols>
  <sheetData>
    <row r="1" spans="1:26" ht="72.75" customHeight="1" x14ac:dyDescent="0.25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</row>
    <row r="2" spans="1:26" s="290" customFormat="1" ht="26.25" customHeight="1" x14ac:dyDescent="0.25">
      <c r="A2" s="250" t="s">
        <v>1</v>
      </c>
      <c r="B2" s="251"/>
      <c r="C2" s="251"/>
      <c r="D2" s="289" t="s">
        <v>2</v>
      </c>
      <c r="E2" s="289"/>
      <c r="F2" s="294" t="s">
        <v>3</v>
      </c>
      <c r="G2" s="294" t="s">
        <v>4</v>
      </c>
      <c r="H2" s="294" t="s">
        <v>38</v>
      </c>
      <c r="I2" s="294" t="s">
        <v>5</v>
      </c>
      <c r="J2" s="289" t="s">
        <v>6</v>
      </c>
      <c r="K2" s="289"/>
      <c r="L2" s="289"/>
      <c r="M2" s="289"/>
      <c r="N2" s="289"/>
      <c r="O2" s="295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s="290" customFormat="1" ht="57" customHeight="1" x14ac:dyDescent="0.25">
      <c r="A3" s="250" t="s">
        <v>174</v>
      </c>
      <c r="B3" s="251"/>
      <c r="C3" s="251"/>
      <c r="D3" s="252" t="s">
        <v>158</v>
      </c>
      <c r="E3" s="252"/>
      <c r="F3" s="65" t="s">
        <v>156</v>
      </c>
      <c r="G3" s="65" t="s">
        <v>157</v>
      </c>
      <c r="H3" s="66">
        <v>17</v>
      </c>
      <c r="I3" s="67">
        <v>4.8</v>
      </c>
      <c r="J3" s="68" t="s">
        <v>7</v>
      </c>
      <c r="K3" s="68"/>
      <c r="L3" s="68"/>
      <c r="M3" s="68"/>
      <c r="N3" s="68"/>
      <c r="O3" s="69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s="290" customFormat="1" ht="15" customHeight="1" x14ac:dyDescent="0.25">
      <c r="A4" s="292" t="s">
        <v>8</v>
      </c>
      <c r="B4" s="47" t="s">
        <v>9</v>
      </c>
      <c r="C4" s="47" t="s">
        <v>10</v>
      </c>
      <c r="D4" s="47" t="s">
        <v>11</v>
      </c>
      <c r="E4" s="47" t="s">
        <v>12</v>
      </c>
      <c r="F4" s="47" t="s">
        <v>13</v>
      </c>
      <c r="G4" s="47" t="s">
        <v>14</v>
      </c>
      <c r="H4" s="293" t="s">
        <v>15</v>
      </c>
      <c r="I4" s="293"/>
      <c r="J4" s="293"/>
      <c r="K4" s="293"/>
      <c r="L4" s="73" t="s">
        <v>16</v>
      </c>
      <c r="M4" s="73"/>
      <c r="N4" s="73"/>
      <c r="O4" s="74" t="s">
        <v>17</v>
      </c>
      <c r="Q4" s="291"/>
      <c r="R4" s="291"/>
      <c r="S4" s="291"/>
      <c r="T4" s="291"/>
      <c r="U4" s="291"/>
      <c r="V4" s="291"/>
      <c r="W4" s="291"/>
      <c r="X4" s="291"/>
      <c r="Y4" s="291"/>
      <c r="Z4" s="291"/>
    </row>
    <row r="5" spans="1:26" s="290" customFormat="1" ht="66" customHeight="1" x14ac:dyDescent="0.25">
      <c r="A5" s="292"/>
      <c r="B5" s="47"/>
      <c r="C5" s="47"/>
      <c r="D5" s="47"/>
      <c r="E5" s="47"/>
      <c r="F5" s="47"/>
      <c r="G5" s="47"/>
      <c r="H5" s="75" t="s">
        <v>18</v>
      </c>
      <c r="I5" s="75" t="s">
        <v>19</v>
      </c>
      <c r="J5" s="75" t="s">
        <v>20</v>
      </c>
      <c r="K5" s="75" t="s">
        <v>21</v>
      </c>
      <c r="L5" s="77" t="s">
        <v>22</v>
      </c>
      <c r="M5" s="75" t="s">
        <v>23</v>
      </c>
      <c r="N5" s="75" t="s">
        <v>170</v>
      </c>
      <c r="O5" s="74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26" s="2" customFormat="1" x14ac:dyDescent="0.2">
      <c r="A6" s="126">
        <v>1</v>
      </c>
      <c r="B6" s="174" t="s">
        <v>109</v>
      </c>
      <c r="C6" s="176" t="s">
        <v>0</v>
      </c>
      <c r="D6" s="176" t="s">
        <v>98</v>
      </c>
      <c r="E6" s="177">
        <v>1</v>
      </c>
      <c r="F6" s="95" t="s">
        <v>114</v>
      </c>
      <c r="G6" s="110">
        <v>45016</v>
      </c>
      <c r="H6" s="277">
        <v>418</v>
      </c>
      <c r="I6" s="277">
        <v>81.599999999999994</v>
      </c>
      <c r="J6" s="278"/>
      <c r="K6" s="277">
        <v>499.6</v>
      </c>
      <c r="L6" s="98"/>
      <c r="M6" s="96"/>
      <c r="N6" s="96"/>
      <c r="O6" s="279">
        <f>SUM(H6+I6)</f>
        <v>499.6</v>
      </c>
      <c r="Q6" s="309"/>
      <c r="R6" s="309"/>
      <c r="S6" s="227"/>
      <c r="T6" s="228"/>
      <c r="U6" s="229"/>
      <c r="V6" s="230"/>
      <c r="W6" s="189"/>
      <c r="X6" s="231"/>
      <c r="Y6" s="231"/>
      <c r="Z6" s="232"/>
    </row>
    <row r="7" spans="1:26" s="2" customFormat="1" x14ac:dyDescent="0.2">
      <c r="A7" s="126">
        <v>2</v>
      </c>
      <c r="B7" s="174" t="s">
        <v>63</v>
      </c>
      <c r="C7" s="280" t="s">
        <v>0</v>
      </c>
      <c r="D7" s="310" t="s">
        <v>98</v>
      </c>
      <c r="E7" s="177">
        <v>1</v>
      </c>
      <c r="F7" s="101">
        <v>44440</v>
      </c>
      <c r="G7" s="95" t="s">
        <v>59</v>
      </c>
      <c r="H7" s="277">
        <v>418</v>
      </c>
      <c r="I7" s="277">
        <v>81.599999999999994</v>
      </c>
      <c r="J7" s="278"/>
      <c r="K7" s="277">
        <v>499.6</v>
      </c>
      <c r="L7" s="98"/>
      <c r="M7" s="96"/>
      <c r="N7" s="96"/>
      <c r="O7" s="279">
        <f t="shared" ref="O7:O12" si="0">SUM(H7+I7)</f>
        <v>499.6</v>
      </c>
      <c r="Q7" s="309"/>
      <c r="R7" s="309"/>
      <c r="S7" s="227"/>
      <c r="T7" s="228"/>
      <c r="U7" s="229"/>
      <c r="V7" s="230"/>
      <c r="W7" s="189"/>
      <c r="X7" s="231"/>
      <c r="Y7" s="231"/>
      <c r="Z7" s="232"/>
    </row>
    <row r="8" spans="1:26" s="2" customFormat="1" x14ac:dyDescent="0.2">
      <c r="A8" s="126">
        <v>3</v>
      </c>
      <c r="B8" s="174" t="s">
        <v>64</v>
      </c>
      <c r="C8" s="280" t="s">
        <v>0</v>
      </c>
      <c r="D8" s="176" t="s">
        <v>97</v>
      </c>
      <c r="E8" s="177">
        <v>1</v>
      </c>
      <c r="F8" s="101">
        <v>44440</v>
      </c>
      <c r="G8" s="95" t="s">
        <v>82</v>
      </c>
      <c r="H8" s="277">
        <v>418</v>
      </c>
      <c r="I8" s="277">
        <v>81.599999999999994</v>
      </c>
      <c r="J8" s="278"/>
      <c r="K8" s="277">
        <v>499.6</v>
      </c>
      <c r="L8" s="98"/>
      <c r="M8" s="96"/>
      <c r="N8" s="96"/>
      <c r="O8" s="279">
        <f t="shared" si="0"/>
        <v>499.6</v>
      </c>
      <c r="Q8" s="309"/>
      <c r="R8" s="309"/>
      <c r="S8" s="227"/>
      <c r="T8" s="228"/>
      <c r="U8" s="229"/>
      <c r="V8" s="230"/>
      <c r="W8" s="189"/>
      <c r="X8" s="231"/>
      <c r="Y8" s="231"/>
      <c r="Z8" s="232"/>
    </row>
    <row r="9" spans="1:26" s="2" customFormat="1" x14ac:dyDescent="0.2">
      <c r="A9" s="126">
        <v>4</v>
      </c>
      <c r="B9" s="174" t="s">
        <v>65</v>
      </c>
      <c r="C9" s="280" t="s">
        <v>0</v>
      </c>
      <c r="D9" s="176" t="s">
        <v>97</v>
      </c>
      <c r="E9" s="177">
        <v>1</v>
      </c>
      <c r="F9" s="101">
        <v>44440</v>
      </c>
      <c r="G9" s="95" t="s">
        <v>59</v>
      </c>
      <c r="H9" s="277">
        <v>418</v>
      </c>
      <c r="I9" s="277">
        <v>81.599999999999994</v>
      </c>
      <c r="J9" s="278"/>
      <c r="K9" s="277">
        <v>499.6</v>
      </c>
      <c r="L9" s="98"/>
      <c r="M9" s="96"/>
      <c r="N9" s="96"/>
      <c r="O9" s="279">
        <f t="shared" si="0"/>
        <v>499.6</v>
      </c>
      <c r="Q9" s="309"/>
      <c r="R9" s="309"/>
      <c r="S9" s="227"/>
      <c r="T9" s="228"/>
      <c r="U9" s="229"/>
      <c r="V9" s="230"/>
      <c r="W9" s="189"/>
      <c r="X9" s="231"/>
      <c r="Y9" s="231"/>
      <c r="Z9" s="232"/>
    </row>
    <row r="10" spans="1:26" s="2" customFormat="1" x14ac:dyDescent="0.2">
      <c r="A10" s="126">
        <v>5</v>
      </c>
      <c r="B10" s="174" t="s">
        <v>66</v>
      </c>
      <c r="C10" s="280" t="s">
        <v>0</v>
      </c>
      <c r="D10" s="176" t="s">
        <v>99</v>
      </c>
      <c r="E10" s="177">
        <v>1</v>
      </c>
      <c r="F10" s="101">
        <v>44440</v>
      </c>
      <c r="G10" s="95" t="s">
        <v>82</v>
      </c>
      <c r="H10" s="277">
        <v>418</v>
      </c>
      <c r="I10" s="277">
        <v>81.599999999999994</v>
      </c>
      <c r="J10" s="278"/>
      <c r="K10" s="277">
        <v>499.6</v>
      </c>
      <c r="L10" s="98"/>
      <c r="M10" s="97"/>
      <c r="N10" s="97"/>
      <c r="O10" s="279">
        <f t="shared" si="0"/>
        <v>499.6</v>
      </c>
      <c r="Q10" s="309"/>
      <c r="R10" s="309"/>
      <c r="S10" s="227"/>
      <c r="T10" s="228"/>
      <c r="U10" s="229"/>
      <c r="V10" s="230"/>
      <c r="W10" s="233"/>
      <c r="X10" s="234"/>
      <c r="Y10" s="234"/>
      <c r="Z10" s="232"/>
    </row>
    <row r="11" spans="1:26" s="2" customFormat="1" x14ac:dyDescent="0.2">
      <c r="A11" s="126">
        <v>6</v>
      </c>
      <c r="B11" s="174" t="s">
        <v>146</v>
      </c>
      <c r="C11" s="176" t="s">
        <v>0</v>
      </c>
      <c r="D11" s="176" t="s">
        <v>98</v>
      </c>
      <c r="E11" s="177">
        <v>1</v>
      </c>
      <c r="F11" s="101">
        <v>44866</v>
      </c>
      <c r="G11" s="95" t="s">
        <v>147</v>
      </c>
      <c r="H11" s="277">
        <v>418</v>
      </c>
      <c r="I11" s="277">
        <v>81.599999999999994</v>
      </c>
      <c r="J11" s="278"/>
      <c r="K11" s="277">
        <v>499.6</v>
      </c>
      <c r="L11" s="98"/>
      <c r="M11" s="96"/>
      <c r="N11" s="97"/>
      <c r="O11" s="279">
        <f t="shared" si="0"/>
        <v>499.6</v>
      </c>
      <c r="Q11" s="309"/>
      <c r="R11" s="309"/>
      <c r="S11" s="227"/>
      <c r="T11" s="228"/>
      <c r="U11" s="229"/>
      <c r="V11" s="230"/>
      <c r="W11" s="189"/>
      <c r="X11" s="231"/>
      <c r="Y11" s="234"/>
      <c r="Z11" s="232"/>
    </row>
    <row r="12" spans="1:26" s="2" customFormat="1" x14ac:dyDescent="0.2">
      <c r="A12" s="126">
        <v>7</v>
      </c>
      <c r="B12" s="281" t="s">
        <v>123</v>
      </c>
      <c r="C12" s="176" t="s">
        <v>74</v>
      </c>
      <c r="D12" s="176" t="s">
        <v>100</v>
      </c>
      <c r="E12" s="177">
        <v>1</v>
      </c>
      <c r="F12" s="95" t="s">
        <v>79</v>
      </c>
      <c r="G12" s="110">
        <v>44895</v>
      </c>
      <c r="H12" s="277">
        <v>418</v>
      </c>
      <c r="I12" s="277">
        <v>81.599999999999994</v>
      </c>
      <c r="J12" s="278"/>
      <c r="K12" s="277">
        <v>499.6</v>
      </c>
      <c r="L12" s="98"/>
      <c r="M12" s="97"/>
      <c r="N12" s="97"/>
      <c r="O12" s="279">
        <f t="shared" si="0"/>
        <v>499.6</v>
      </c>
      <c r="Q12" s="309"/>
      <c r="R12" s="309"/>
      <c r="S12" s="235"/>
      <c r="T12" s="228"/>
      <c r="U12" s="229"/>
      <c r="V12" s="230"/>
      <c r="W12" s="189"/>
      <c r="X12" s="234"/>
      <c r="Y12" s="234"/>
      <c r="Z12" s="232"/>
    </row>
    <row r="13" spans="1:26" s="89" customFormat="1" x14ac:dyDescent="0.25">
      <c r="A13" s="296" t="s">
        <v>43</v>
      </c>
      <c r="B13" s="297"/>
      <c r="C13" s="297"/>
      <c r="D13" s="297"/>
      <c r="E13" s="297"/>
      <c r="F13" s="297"/>
      <c r="G13" s="297"/>
      <c r="H13" s="298">
        <v>2926</v>
      </c>
      <c r="I13" s="299">
        <v>571.20000000000005</v>
      </c>
      <c r="J13" s="298"/>
      <c r="K13" s="300">
        <v>3497.2</v>
      </c>
      <c r="L13" s="301"/>
      <c r="M13" s="298"/>
      <c r="N13" s="298"/>
      <c r="O13" s="302">
        <v>3497.2</v>
      </c>
      <c r="Q13" s="284"/>
      <c r="R13" s="284"/>
      <c r="S13" s="285"/>
      <c r="T13" s="286"/>
      <c r="U13" s="284"/>
      <c r="V13" s="287"/>
      <c r="W13" s="284"/>
      <c r="X13" s="288"/>
      <c r="Y13" s="288"/>
      <c r="Z13" s="287"/>
    </row>
    <row r="14" spans="1:26" x14ac:dyDescent="0.25">
      <c r="A14" s="241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42"/>
    </row>
    <row r="15" spans="1:26" x14ac:dyDescent="0.25">
      <c r="A15" s="253" t="s">
        <v>24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5"/>
    </row>
    <row r="16" spans="1:26" s="7" customFormat="1" ht="59.25" customHeight="1" x14ac:dyDescent="0.2">
      <c r="A16" s="256" t="s">
        <v>8</v>
      </c>
      <c r="B16" s="257" t="s">
        <v>9</v>
      </c>
      <c r="C16" s="257" t="s">
        <v>10</v>
      </c>
      <c r="D16" s="35" t="s">
        <v>11</v>
      </c>
      <c r="E16" s="257" t="s">
        <v>12</v>
      </c>
      <c r="F16" s="257" t="s">
        <v>25</v>
      </c>
      <c r="G16" s="257" t="s">
        <v>26</v>
      </c>
      <c r="H16" s="257" t="s">
        <v>18</v>
      </c>
      <c r="I16" s="257" t="s">
        <v>19</v>
      </c>
      <c r="J16" s="257" t="s">
        <v>27</v>
      </c>
      <c r="K16" s="257" t="s">
        <v>21</v>
      </c>
      <c r="L16" s="258" t="s">
        <v>22</v>
      </c>
      <c r="M16" s="257" t="s">
        <v>23</v>
      </c>
      <c r="N16" s="257" t="s">
        <v>28</v>
      </c>
      <c r="O16" s="259" t="s">
        <v>17</v>
      </c>
      <c r="Q16" s="236"/>
      <c r="R16" s="236"/>
      <c r="S16" s="236"/>
      <c r="T16" s="236"/>
      <c r="U16" s="236"/>
      <c r="V16" s="236"/>
      <c r="W16" s="236"/>
      <c r="X16" s="236"/>
      <c r="Y16" s="236"/>
      <c r="Z16" s="236"/>
    </row>
    <row r="17" spans="1:15" x14ac:dyDescent="0.25">
      <c r="A17" s="23"/>
      <c r="B17" s="20"/>
      <c r="C17" s="16"/>
      <c r="D17" s="19"/>
      <c r="E17" s="18"/>
      <c r="F17" s="17"/>
      <c r="G17" s="14"/>
      <c r="H17" s="14"/>
      <c r="I17" s="24"/>
      <c r="J17" s="13"/>
      <c r="K17" s="27"/>
      <c r="L17" s="28"/>
      <c r="M17" s="15"/>
      <c r="N17" s="15"/>
      <c r="O17" s="243"/>
    </row>
    <row r="18" spans="1:15" x14ac:dyDescent="0.25">
      <c r="A18" s="267" t="s">
        <v>29</v>
      </c>
      <c r="B18" s="268"/>
      <c r="C18" s="268"/>
      <c r="D18" s="268"/>
      <c r="E18" s="269"/>
      <c r="F18" s="270"/>
      <c r="G18" s="270"/>
      <c r="H18" s="271"/>
      <c r="I18" s="271"/>
      <c r="J18" s="271"/>
      <c r="K18" s="271"/>
      <c r="L18" s="272" t="s">
        <v>30</v>
      </c>
      <c r="M18" s="271"/>
      <c r="N18" s="271"/>
      <c r="O18" s="273"/>
    </row>
    <row r="19" spans="1:15" x14ac:dyDescent="0.25">
      <c r="A19" s="274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6"/>
    </row>
    <row r="20" spans="1:15" x14ac:dyDescent="0.25">
      <c r="A20" s="260" t="s">
        <v>44</v>
      </c>
      <c r="B20" s="261"/>
      <c r="C20" s="261"/>
      <c r="D20" s="261"/>
      <c r="E20" s="261"/>
      <c r="F20" s="261"/>
      <c r="G20" s="261"/>
      <c r="H20" s="262">
        <v>2926</v>
      </c>
      <c r="I20" s="263">
        <v>571.20000000000005</v>
      </c>
      <c r="J20" s="262"/>
      <c r="K20" s="262">
        <v>3497.2</v>
      </c>
      <c r="L20" s="264"/>
      <c r="M20" s="265"/>
      <c r="N20" s="265"/>
      <c r="O20" s="266">
        <v>3497.2</v>
      </c>
    </row>
    <row r="21" spans="1:15" x14ac:dyDescent="0.25">
      <c r="A21" s="244" t="s">
        <v>148</v>
      </c>
      <c r="B21" s="29"/>
      <c r="C21" s="30"/>
      <c r="D21" s="30"/>
      <c r="E21" s="30"/>
      <c r="F21" s="31"/>
      <c r="G21" s="31"/>
      <c r="H21" s="42" t="s">
        <v>41</v>
      </c>
      <c r="I21" s="42"/>
      <c r="J21" s="42"/>
      <c r="K21" s="42"/>
      <c r="L21" s="42"/>
      <c r="M21" s="42"/>
      <c r="N21" s="42"/>
      <c r="O21" s="245">
        <v>30</v>
      </c>
    </row>
    <row r="22" spans="1:15" ht="15.75" thickBot="1" x14ac:dyDescent="0.3">
      <c r="A22" s="246"/>
      <c r="B22" s="31"/>
      <c r="C22" s="30"/>
      <c r="D22" s="30"/>
      <c r="E22" s="30"/>
      <c r="F22" s="31"/>
      <c r="G22" s="31"/>
      <c r="H22" s="304" t="s">
        <v>40</v>
      </c>
      <c r="I22" s="304"/>
      <c r="J22" s="304"/>
      <c r="K22" s="304"/>
      <c r="L22" s="304"/>
      <c r="M22" s="304"/>
      <c r="N22" s="304"/>
      <c r="O22" s="305">
        <v>210</v>
      </c>
    </row>
    <row r="23" spans="1:15" ht="15.75" thickBot="1" x14ac:dyDescent="0.3">
      <c r="A23" s="247"/>
      <c r="B23" s="248"/>
      <c r="C23" s="249"/>
      <c r="D23" s="249"/>
      <c r="E23" s="249"/>
      <c r="F23" s="248"/>
      <c r="G23" s="303"/>
      <c r="H23" s="306" t="s">
        <v>39</v>
      </c>
      <c r="I23" s="307"/>
      <c r="J23" s="307"/>
      <c r="K23" s="307"/>
      <c r="L23" s="307"/>
      <c r="M23" s="307"/>
      <c r="N23" s="307"/>
      <c r="O23" s="308">
        <f>SUM(O20+O22)</f>
        <v>3707.2</v>
      </c>
    </row>
    <row r="24" spans="1:15" x14ac:dyDescent="0.25">
      <c r="A24" s="2"/>
      <c r="B24" s="2"/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x14ac:dyDescent="0.25">
      <c r="A25" s="2"/>
      <c r="B25" s="2"/>
      <c r="C25" s="1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A26" s="2"/>
      <c r="B26" s="2"/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A27" s="2"/>
      <c r="B27" s="2"/>
      <c r="C27" s="1"/>
      <c r="D27" s="1"/>
      <c r="E27" s="1"/>
      <c r="F27" s="2"/>
      <c r="G27" s="2"/>
      <c r="H27" s="2"/>
      <c r="I27" s="2"/>
      <c r="J27" s="2"/>
      <c r="K27" s="2"/>
      <c r="L27" s="2"/>
      <c r="M27" s="5"/>
      <c r="N27" s="2"/>
      <c r="O27" s="3"/>
    </row>
    <row r="28" spans="1:15" x14ac:dyDescent="0.25">
      <c r="A28" s="2"/>
      <c r="B28" s="2"/>
      <c r="C28" s="1"/>
      <c r="D28" s="1"/>
      <c r="E28" s="1"/>
      <c r="F28" s="2"/>
      <c r="G28" s="2"/>
      <c r="H28" s="2"/>
      <c r="I28" s="2"/>
      <c r="J28" s="2"/>
      <c r="K28" s="2"/>
      <c r="L28" s="2"/>
      <c r="M28" s="5"/>
      <c r="N28" s="2"/>
      <c r="O28" s="3"/>
    </row>
    <row r="29" spans="1:15" x14ac:dyDescent="0.25">
      <c r="A29" s="2"/>
      <c r="B29" s="2"/>
      <c r="C29" s="1"/>
      <c r="D29" s="1"/>
      <c r="E29" s="1"/>
      <c r="F29" s="2"/>
      <c r="G29" s="2"/>
      <c r="H29" s="2"/>
      <c r="I29" s="2"/>
      <c r="J29" s="2"/>
      <c r="K29" s="2"/>
      <c r="L29" s="2"/>
      <c r="M29" s="5"/>
      <c r="N29" s="2"/>
      <c r="O29" s="3"/>
    </row>
    <row r="30" spans="1:15" x14ac:dyDescent="0.25">
      <c r="A30" s="2"/>
      <c r="B30" s="2"/>
      <c r="C30" s="1"/>
      <c r="D30" s="1"/>
      <c r="E30" s="1"/>
      <c r="F30" s="2"/>
      <c r="G30" s="2"/>
      <c r="H30" s="2"/>
      <c r="I30" s="2"/>
      <c r="J30" s="2"/>
      <c r="K30" s="2"/>
      <c r="L30" s="2"/>
      <c r="M30" s="5"/>
      <c r="N30" s="2"/>
      <c r="O30" s="2"/>
    </row>
    <row r="31" spans="1:15" x14ac:dyDescent="0.25">
      <c r="A31" s="2"/>
      <c r="B31" s="2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4"/>
      <c r="B37" s="6"/>
      <c r="C37" s="6"/>
      <c r="D37" s="6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6"/>
      <c r="C38" s="6"/>
      <c r="D38" s="6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6"/>
      <c r="C39" s="6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6"/>
      <c r="C40" s="6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6"/>
      <c r="C41" s="6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6"/>
      <c r="C42" s="6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25">
    <mergeCell ref="H23:N23"/>
    <mergeCell ref="G4:G5"/>
    <mergeCell ref="H4:K4"/>
    <mergeCell ref="L4:N4"/>
    <mergeCell ref="O4:O5"/>
    <mergeCell ref="A13:G13"/>
    <mergeCell ref="A15:O15"/>
    <mergeCell ref="A20:G20"/>
    <mergeCell ref="H21:N21"/>
    <mergeCell ref="H22:N22"/>
    <mergeCell ref="A14:O14"/>
    <mergeCell ref="A19:O19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80" zoomScaleNormal="80" workbookViewId="0">
      <selection activeCell="C29" sqref="C29"/>
    </sheetView>
  </sheetViews>
  <sheetFormatPr defaultRowHeight="14.25" x14ac:dyDescent="0.2"/>
  <cols>
    <col min="1" max="1" width="7" style="339" customWidth="1"/>
    <col min="2" max="2" width="50.140625" style="339" bestFit="1" customWidth="1"/>
    <col min="3" max="3" width="19.5703125" style="339" customWidth="1"/>
    <col min="4" max="4" width="22.28515625" style="339" bestFit="1" customWidth="1"/>
    <col min="5" max="5" width="6.42578125" style="339" customWidth="1"/>
    <col min="6" max="6" width="14" style="339" customWidth="1"/>
    <col min="7" max="7" width="14.85546875" style="339" customWidth="1"/>
    <col min="8" max="8" width="18.5703125" style="339" customWidth="1"/>
    <col min="9" max="9" width="15.5703125" style="339" customWidth="1"/>
    <col min="10" max="10" width="15.28515625" style="339" customWidth="1"/>
    <col min="11" max="11" width="22.140625" style="339" customWidth="1"/>
    <col min="12" max="12" width="8.140625" style="339" customWidth="1"/>
    <col min="13" max="13" width="14" style="339" bestFit="1" customWidth="1"/>
    <col min="14" max="14" width="13.42578125" style="340" customWidth="1"/>
    <col min="15" max="15" width="21.5703125" style="339" customWidth="1"/>
    <col min="16" max="16384" width="9.140625" style="339"/>
  </cols>
  <sheetData>
    <row r="1" spans="1:16" ht="78" customHeight="1" x14ac:dyDescent="0.2">
      <c r="A1" s="336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8"/>
    </row>
    <row r="2" spans="1:16" ht="18" x14ac:dyDescent="0.2">
      <c r="A2" s="50" t="s">
        <v>1</v>
      </c>
      <c r="B2" s="51"/>
      <c r="C2" s="52"/>
      <c r="D2" s="53" t="s">
        <v>2</v>
      </c>
      <c r="E2" s="54"/>
      <c r="F2" s="55" t="s">
        <v>3</v>
      </c>
      <c r="G2" s="56" t="s">
        <v>4</v>
      </c>
      <c r="H2" s="56" t="s">
        <v>38</v>
      </c>
      <c r="I2" s="56" t="s">
        <v>5</v>
      </c>
      <c r="J2" s="57" t="s">
        <v>6</v>
      </c>
      <c r="K2" s="57"/>
      <c r="L2" s="57"/>
      <c r="M2" s="57"/>
      <c r="N2" s="57"/>
      <c r="O2" s="58"/>
    </row>
    <row r="3" spans="1:16" ht="52.5" customHeight="1" x14ac:dyDescent="0.2">
      <c r="A3" s="59" t="s">
        <v>175</v>
      </c>
      <c r="B3" s="60"/>
      <c r="C3" s="61"/>
      <c r="D3" s="62" t="s">
        <v>158</v>
      </c>
      <c r="E3" s="63"/>
      <c r="F3" s="64" t="s">
        <v>156</v>
      </c>
      <c r="G3" s="65" t="s">
        <v>157</v>
      </c>
      <c r="H3" s="66">
        <v>17</v>
      </c>
      <c r="I3" s="67">
        <v>4.8</v>
      </c>
      <c r="J3" s="68" t="s">
        <v>7</v>
      </c>
      <c r="K3" s="68"/>
      <c r="L3" s="68"/>
      <c r="M3" s="68"/>
      <c r="N3" s="68"/>
      <c r="O3" s="69"/>
    </row>
    <row r="4" spans="1:16" ht="15.75" customHeight="1" x14ac:dyDescent="0.25">
      <c r="A4" s="216" t="s">
        <v>8</v>
      </c>
      <c r="B4" s="46" t="s">
        <v>9</v>
      </c>
      <c r="C4" s="47" t="s">
        <v>10</v>
      </c>
      <c r="D4" s="47" t="s">
        <v>11</v>
      </c>
      <c r="E4" s="47" t="s">
        <v>12</v>
      </c>
      <c r="F4" s="47" t="s">
        <v>13</v>
      </c>
      <c r="G4" s="47" t="s">
        <v>14</v>
      </c>
      <c r="H4" s="70" t="s">
        <v>15</v>
      </c>
      <c r="I4" s="71"/>
      <c r="J4" s="71"/>
      <c r="K4" s="72"/>
      <c r="L4" s="73" t="s">
        <v>16</v>
      </c>
      <c r="M4" s="73"/>
      <c r="N4" s="73"/>
      <c r="O4" s="74" t="s">
        <v>17</v>
      </c>
    </row>
    <row r="5" spans="1:16" ht="59.25" customHeight="1" x14ac:dyDescent="0.2">
      <c r="A5" s="219"/>
      <c r="B5" s="49"/>
      <c r="C5" s="47"/>
      <c r="D5" s="47"/>
      <c r="E5" s="47"/>
      <c r="F5" s="47"/>
      <c r="G5" s="47"/>
      <c r="H5" s="75" t="s">
        <v>18</v>
      </c>
      <c r="I5" s="75" t="s">
        <v>19</v>
      </c>
      <c r="J5" s="75" t="s">
        <v>20</v>
      </c>
      <c r="K5" s="76" t="s">
        <v>21</v>
      </c>
      <c r="L5" s="77" t="s">
        <v>22</v>
      </c>
      <c r="M5" s="75" t="s">
        <v>23</v>
      </c>
      <c r="N5" s="347" t="s">
        <v>19</v>
      </c>
      <c r="O5" s="74"/>
    </row>
    <row r="6" spans="1:16" ht="15" x14ac:dyDescent="0.2">
      <c r="A6" s="78">
        <v>1</v>
      </c>
      <c r="B6" s="346" t="s">
        <v>153</v>
      </c>
      <c r="C6" s="311" t="s">
        <v>73</v>
      </c>
      <c r="D6" s="311" t="s">
        <v>100</v>
      </c>
      <c r="E6" s="81">
        <v>1</v>
      </c>
      <c r="F6" s="82">
        <v>44896</v>
      </c>
      <c r="G6" s="82">
        <v>45260</v>
      </c>
      <c r="H6" s="85">
        <v>630</v>
      </c>
      <c r="I6" s="85">
        <v>81.599999999999994</v>
      </c>
      <c r="J6" s="312"/>
      <c r="K6" s="313">
        <v>711.6</v>
      </c>
      <c r="L6" s="314"/>
      <c r="M6" s="312"/>
      <c r="N6" s="312"/>
      <c r="O6" s="315">
        <f>SUM(H6+I6)</f>
        <v>711.6</v>
      </c>
    </row>
    <row r="7" spans="1:16" ht="15" x14ac:dyDescent="0.2">
      <c r="A7" s="78">
        <v>2</v>
      </c>
      <c r="B7" s="346" t="s">
        <v>154</v>
      </c>
      <c r="C7" s="311" t="s">
        <v>115</v>
      </c>
      <c r="D7" s="311" t="s">
        <v>100</v>
      </c>
      <c r="E7" s="81">
        <v>1</v>
      </c>
      <c r="F7" s="82">
        <v>44896</v>
      </c>
      <c r="G7" s="82">
        <v>45260</v>
      </c>
      <c r="H7" s="85">
        <v>630</v>
      </c>
      <c r="I7" s="85">
        <v>81.599999999999994</v>
      </c>
      <c r="J7" s="312"/>
      <c r="K7" s="313">
        <v>711.6</v>
      </c>
      <c r="L7" s="314"/>
      <c r="M7" s="312"/>
      <c r="N7" s="312"/>
      <c r="O7" s="315">
        <f>SUM(H7+I7)</f>
        <v>711.6</v>
      </c>
    </row>
    <row r="8" spans="1:16" s="2" customFormat="1" ht="15" x14ac:dyDescent="0.2">
      <c r="A8" s="78">
        <v>3</v>
      </c>
      <c r="B8" s="281" t="s">
        <v>102</v>
      </c>
      <c r="C8" s="176" t="s">
        <v>73</v>
      </c>
      <c r="D8" s="176" t="s">
        <v>89</v>
      </c>
      <c r="E8" s="177">
        <v>1</v>
      </c>
      <c r="F8" s="95" t="s">
        <v>114</v>
      </c>
      <c r="G8" s="110">
        <v>45016</v>
      </c>
      <c r="H8" s="103">
        <v>630</v>
      </c>
      <c r="I8" s="85">
        <v>81.599999999999994</v>
      </c>
      <c r="J8" s="97"/>
      <c r="K8" s="313">
        <v>711.6</v>
      </c>
      <c r="L8" s="179">
        <v>1</v>
      </c>
      <c r="M8" s="97">
        <v>21</v>
      </c>
      <c r="N8" s="97">
        <v>4.8</v>
      </c>
      <c r="O8" s="315">
        <f>SUM(K8-M8-N8)</f>
        <v>685.80000000000007</v>
      </c>
    </row>
    <row r="9" spans="1:16" s="2" customFormat="1" ht="15" x14ac:dyDescent="0.2">
      <c r="A9" s="78">
        <v>4</v>
      </c>
      <c r="B9" s="281" t="s">
        <v>103</v>
      </c>
      <c r="C9" s="176" t="s">
        <v>73</v>
      </c>
      <c r="D9" s="176" t="s">
        <v>98</v>
      </c>
      <c r="E9" s="177">
        <v>3</v>
      </c>
      <c r="F9" s="95" t="s">
        <v>114</v>
      </c>
      <c r="G9" s="110">
        <v>45016</v>
      </c>
      <c r="H9" s="103">
        <v>273</v>
      </c>
      <c r="I9" s="85">
        <v>81.599999999999994</v>
      </c>
      <c r="J9" s="97">
        <v>315</v>
      </c>
      <c r="K9" s="313">
        <v>669.6</v>
      </c>
      <c r="L9" s="316"/>
      <c r="M9" s="96"/>
      <c r="N9" s="96">
        <v>52.8</v>
      </c>
      <c r="O9" s="315">
        <f>SUM(K9-N9)</f>
        <v>616.80000000000007</v>
      </c>
    </row>
    <row r="10" spans="1:16" s="2" customFormat="1" ht="15" x14ac:dyDescent="0.2">
      <c r="A10" s="78">
        <v>5</v>
      </c>
      <c r="B10" s="174" t="s">
        <v>104</v>
      </c>
      <c r="C10" s="280" t="s">
        <v>115</v>
      </c>
      <c r="D10" s="176" t="s">
        <v>98</v>
      </c>
      <c r="E10" s="177">
        <v>1</v>
      </c>
      <c r="F10" s="95" t="s">
        <v>114</v>
      </c>
      <c r="G10" s="110">
        <v>45016</v>
      </c>
      <c r="H10" s="103">
        <v>630</v>
      </c>
      <c r="I10" s="85">
        <v>81.599999999999994</v>
      </c>
      <c r="J10" s="97"/>
      <c r="K10" s="313">
        <v>711.6</v>
      </c>
      <c r="L10" s="316"/>
      <c r="M10" s="96"/>
      <c r="N10" s="96"/>
      <c r="O10" s="315">
        <f t="shared" ref="O10:O15" si="0">SUM(K10-N10)</f>
        <v>711.6</v>
      </c>
    </row>
    <row r="11" spans="1:16" s="2" customFormat="1" ht="15" x14ac:dyDescent="0.2">
      <c r="A11" s="78">
        <v>6</v>
      </c>
      <c r="B11" s="174" t="s">
        <v>101</v>
      </c>
      <c r="C11" s="176" t="s">
        <v>115</v>
      </c>
      <c r="D11" s="176" t="s">
        <v>100</v>
      </c>
      <c r="E11" s="177">
        <v>1</v>
      </c>
      <c r="F11" s="95" t="s">
        <v>114</v>
      </c>
      <c r="G11" s="110">
        <v>45016</v>
      </c>
      <c r="H11" s="103">
        <v>630</v>
      </c>
      <c r="I11" s="85">
        <v>81.599999999999994</v>
      </c>
      <c r="J11" s="97"/>
      <c r="K11" s="313">
        <v>711.6</v>
      </c>
      <c r="L11" s="316"/>
      <c r="M11" s="96"/>
      <c r="N11" s="97"/>
      <c r="O11" s="315">
        <f t="shared" si="0"/>
        <v>711.6</v>
      </c>
    </row>
    <row r="12" spans="1:16" s="309" customFormat="1" ht="15" x14ac:dyDescent="0.2">
      <c r="A12" s="364">
        <v>7</v>
      </c>
      <c r="B12" s="365" t="s">
        <v>155</v>
      </c>
      <c r="C12" s="366" t="s">
        <v>73</v>
      </c>
      <c r="D12" s="367" t="s">
        <v>100</v>
      </c>
      <c r="E12" s="368">
        <v>1</v>
      </c>
      <c r="F12" s="369" t="s">
        <v>151</v>
      </c>
      <c r="G12" s="370">
        <v>45260</v>
      </c>
      <c r="H12" s="371">
        <v>630</v>
      </c>
      <c r="I12" s="372">
        <v>81.599999999999994</v>
      </c>
      <c r="J12" s="373"/>
      <c r="K12" s="374">
        <v>711.6</v>
      </c>
      <c r="L12" s="375"/>
      <c r="M12" s="376"/>
      <c r="N12" s="376"/>
      <c r="O12" s="377">
        <f t="shared" si="0"/>
        <v>711.6</v>
      </c>
      <c r="P12" s="378"/>
    </row>
    <row r="13" spans="1:16" s="2" customFormat="1" ht="15" x14ac:dyDescent="0.2">
      <c r="A13" s="78">
        <v>8</v>
      </c>
      <c r="B13" s="174" t="s">
        <v>105</v>
      </c>
      <c r="C13" s="176" t="s">
        <v>73</v>
      </c>
      <c r="D13" s="176" t="s">
        <v>100</v>
      </c>
      <c r="E13" s="177">
        <v>1</v>
      </c>
      <c r="F13" s="95" t="s">
        <v>114</v>
      </c>
      <c r="G13" s="110">
        <v>45016</v>
      </c>
      <c r="H13" s="103">
        <v>630</v>
      </c>
      <c r="I13" s="85">
        <v>81.599999999999994</v>
      </c>
      <c r="J13" s="97"/>
      <c r="K13" s="313">
        <v>711.6</v>
      </c>
      <c r="L13" s="316"/>
      <c r="M13" s="97"/>
      <c r="N13" s="97"/>
      <c r="O13" s="315">
        <f t="shared" si="0"/>
        <v>711.6</v>
      </c>
    </row>
    <row r="14" spans="1:16" s="2" customFormat="1" ht="15" x14ac:dyDescent="0.2">
      <c r="A14" s="78">
        <v>9</v>
      </c>
      <c r="B14" s="281" t="s">
        <v>106</v>
      </c>
      <c r="C14" s="176" t="s">
        <v>73</v>
      </c>
      <c r="D14" s="176" t="s">
        <v>113</v>
      </c>
      <c r="E14" s="177">
        <v>1</v>
      </c>
      <c r="F14" s="95" t="s">
        <v>114</v>
      </c>
      <c r="G14" s="110">
        <v>45016</v>
      </c>
      <c r="H14" s="103">
        <v>630</v>
      </c>
      <c r="I14" s="85">
        <v>81.599999999999994</v>
      </c>
      <c r="J14" s="97"/>
      <c r="K14" s="313">
        <v>711.6</v>
      </c>
      <c r="L14" s="316"/>
      <c r="M14" s="97"/>
      <c r="N14" s="97"/>
      <c r="O14" s="315">
        <f t="shared" si="0"/>
        <v>711.6</v>
      </c>
    </row>
    <row r="15" spans="1:16" s="2" customFormat="1" ht="15" x14ac:dyDescent="0.2">
      <c r="A15" s="78">
        <v>10</v>
      </c>
      <c r="B15" s="281" t="s">
        <v>107</v>
      </c>
      <c r="C15" s="176" t="s">
        <v>73</v>
      </c>
      <c r="D15" s="176" t="s">
        <v>113</v>
      </c>
      <c r="E15" s="177">
        <v>1</v>
      </c>
      <c r="F15" s="95" t="s">
        <v>114</v>
      </c>
      <c r="G15" s="110">
        <v>45016</v>
      </c>
      <c r="H15" s="103">
        <v>630</v>
      </c>
      <c r="I15" s="85">
        <v>81.599999999999994</v>
      </c>
      <c r="J15" s="97"/>
      <c r="K15" s="313">
        <v>711.6</v>
      </c>
      <c r="L15" s="316"/>
      <c r="M15" s="97"/>
      <c r="N15" s="97"/>
      <c r="O15" s="315">
        <f t="shared" si="0"/>
        <v>711.6</v>
      </c>
    </row>
    <row r="16" spans="1:16" s="2" customFormat="1" ht="15" x14ac:dyDescent="0.2">
      <c r="A16" s="78">
        <v>11</v>
      </c>
      <c r="B16" s="281" t="s">
        <v>130</v>
      </c>
      <c r="C16" s="176" t="s">
        <v>73</v>
      </c>
      <c r="D16" s="176" t="s">
        <v>36</v>
      </c>
      <c r="E16" s="177">
        <v>1</v>
      </c>
      <c r="F16" s="95" t="s">
        <v>79</v>
      </c>
      <c r="G16" s="183" t="s">
        <v>80</v>
      </c>
      <c r="H16" s="103">
        <v>630</v>
      </c>
      <c r="I16" s="85">
        <v>81.599999999999994</v>
      </c>
      <c r="J16" s="97"/>
      <c r="K16" s="313">
        <v>711.6</v>
      </c>
      <c r="L16" s="179">
        <v>1</v>
      </c>
      <c r="M16" s="96">
        <v>21</v>
      </c>
      <c r="N16" s="97">
        <v>4.8</v>
      </c>
      <c r="O16" s="315">
        <f>SUM(K16-M16-N16)</f>
        <v>685.80000000000007</v>
      </c>
    </row>
    <row r="17" spans="1:15" ht="15" x14ac:dyDescent="0.2">
      <c r="A17" s="112" t="s">
        <v>43</v>
      </c>
      <c r="B17" s="113"/>
      <c r="C17" s="113"/>
      <c r="D17" s="113"/>
      <c r="E17" s="113"/>
      <c r="F17" s="113"/>
      <c r="G17" s="113"/>
      <c r="H17" s="114">
        <v>6573</v>
      </c>
      <c r="I17" s="282">
        <v>897.6</v>
      </c>
      <c r="J17" s="114">
        <v>315</v>
      </c>
      <c r="K17" s="283">
        <v>7785.6</v>
      </c>
      <c r="L17" s="317"/>
      <c r="M17" s="114">
        <v>42</v>
      </c>
      <c r="N17" s="318">
        <v>62.4</v>
      </c>
      <c r="O17" s="202">
        <v>7681.2</v>
      </c>
    </row>
    <row r="18" spans="1:15" ht="15" x14ac:dyDescent="0.2">
      <c r="A18" s="349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1"/>
    </row>
    <row r="19" spans="1:15" ht="15" x14ac:dyDescent="0.2">
      <c r="A19" s="220" t="s">
        <v>24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2"/>
    </row>
    <row r="20" spans="1:15" ht="60" customHeight="1" x14ac:dyDescent="0.2">
      <c r="A20" s="122" t="s">
        <v>8</v>
      </c>
      <c r="B20" s="123" t="s">
        <v>9</v>
      </c>
      <c r="C20" s="123" t="s">
        <v>10</v>
      </c>
      <c r="D20" s="34" t="s">
        <v>11</v>
      </c>
      <c r="E20" s="123" t="s">
        <v>12</v>
      </c>
      <c r="F20" s="123" t="s">
        <v>25</v>
      </c>
      <c r="G20" s="123" t="s">
        <v>26</v>
      </c>
      <c r="H20" s="123" t="s">
        <v>18</v>
      </c>
      <c r="I20" s="123" t="s">
        <v>19</v>
      </c>
      <c r="J20" s="123" t="s">
        <v>27</v>
      </c>
      <c r="K20" s="123" t="s">
        <v>21</v>
      </c>
      <c r="L20" s="124" t="s">
        <v>22</v>
      </c>
      <c r="M20" s="123" t="s">
        <v>23</v>
      </c>
      <c r="N20" s="348" t="s">
        <v>28</v>
      </c>
      <c r="O20" s="125" t="s">
        <v>17</v>
      </c>
    </row>
    <row r="21" spans="1:15" ht="15" x14ac:dyDescent="0.2">
      <c r="A21" s="126"/>
      <c r="B21" s="100"/>
      <c r="C21" s="92"/>
      <c r="D21" s="127"/>
      <c r="E21" s="177"/>
      <c r="F21" s="95"/>
      <c r="G21" s="183"/>
      <c r="H21" s="183"/>
      <c r="I21" s="319"/>
      <c r="J21" s="320"/>
      <c r="K21" s="321"/>
      <c r="L21" s="322"/>
      <c r="M21" s="323"/>
      <c r="N21" s="324"/>
      <c r="O21" s="341"/>
    </row>
    <row r="22" spans="1:15" ht="15" x14ac:dyDescent="0.2">
      <c r="A22" s="136" t="s">
        <v>29</v>
      </c>
      <c r="B22" s="137" t="s">
        <v>42</v>
      </c>
      <c r="C22" s="137"/>
      <c r="D22" s="137"/>
      <c r="E22" s="138"/>
      <c r="F22" s="139"/>
      <c r="G22" s="140"/>
      <c r="H22" s="325">
        <v>0</v>
      </c>
      <c r="I22" s="143">
        <v>0</v>
      </c>
      <c r="J22" s="143">
        <v>0</v>
      </c>
      <c r="K22" s="143">
        <v>0</v>
      </c>
      <c r="L22" s="144" t="s">
        <v>30</v>
      </c>
      <c r="M22" s="143">
        <v>0</v>
      </c>
      <c r="N22" s="326">
        <v>0</v>
      </c>
      <c r="O22" s="145">
        <v>0</v>
      </c>
    </row>
    <row r="23" spans="1:15" x14ac:dyDescent="0.2">
      <c r="A23" s="146"/>
      <c r="B23" s="147"/>
      <c r="C23" s="148"/>
      <c r="D23" s="148"/>
      <c r="E23" s="148"/>
      <c r="F23" s="147"/>
      <c r="G23" s="147"/>
      <c r="H23" s="147"/>
      <c r="I23" s="147"/>
      <c r="J23" s="147"/>
      <c r="K23" s="147"/>
      <c r="L23" s="147"/>
      <c r="M23" s="147"/>
      <c r="N23" s="342"/>
      <c r="O23" s="343"/>
    </row>
    <row r="24" spans="1:15" ht="15" x14ac:dyDescent="0.2">
      <c r="A24" s="352" t="s">
        <v>44</v>
      </c>
      <c r="B24" s="353"/>
      <c r="C24" s="353"/>
      <c r="D24" s="353"/>
      <c r="E24" s="353"/>
      <c r="F24" s="353"/>
      <c r="G24" s="354"/>
      <c r="H24" s="355">
        <v>6573</v>
      </c>
      <c r="I24" s="356">
        <v>897.6</v>
      </c>
      <c r="J24" s="357">
        <v>315</v>
      </c>
      <c r="K24" s="357">
        <v>7785.6</v>
      </c>
      <c r="L24" s="358"/>
      <c r="M24" s="359">
        <v>42</v>
      </c>
      <c r="N24" s="361">
        <v>62.4</v>
      </c>
      <c r="O24" s="360">
        <v>7681.2</v>
      </c>
    </row>
    <row r="25" spans="1:15" ht="15" x14ac:dyDescent="0.2">
      <c r="A25" s="327" t="s">
        <v>172</v>
      </c>
      <c r="B25" s="328"/>
      <c r="C25" s="329"/>
      <c r="D25" s="329"/>
      <c r="E25" s="329"/>
      <c r="F25" s="330"/>
      <c r="G25" s="331"/>
      <c r="H25" s="162" t="s">
        <v>41</v>
      </c>
      <c r="I25" s="163"/>
      <c r="J25" s="163"/>
      <c r="K25" s="163"/>
      <c r="L25" s="163"/>
      <c r="M25" s="163"/>
      <c r="N25" s="163"/>
      <c r="O25" s="164">
        <v>30</v>
      </c>
    </row>
    <row r="26" spans="1:15" ht="15.75" thickBot="1" x14ac:dyDescent="0.25">
      <c r="A26" s="332"/>
      <c r="B26" s="344"/>
      <c r="C26" s="345"/>
      <c r="D26" s="345"/>
      <c r="E26" s="345"/>
      <c r="F26" s="344"/>
      <c r="G26" s="344"/>
      <c r="H26" s="165" t="s">
        <v>40</v>
      </c>
      <c r="I26" s="166"/>
      <c r="J26" s="166"/>
      <c r="K26" s="166"/>
      <c r="L26" s="166"/>
      <c r="M26" s="166"/>
      <c r="N26" s="166"/>
      <c r="O26" s="362">
        <v>330</v>
      </c>
    </row>
    <row r="27" spans="1:15" ht="15.75" thickBot="1" x14ac:dyDescent="0.25">
      <c r="A27" s="333"/>
      <c r="B27" s="334"/>
      <c r="C27" s="335"/>
      <c r="D27" s="335"/>
      <c r="E27" s="335"/>
      <c r="F27" s="334"/>
      <c r="G27" s="334"/>
      <c r="H27" s="170" t="s">
        <v>39</v>
      </c>
      <c r="I27" s="171"/>
      <c r="J27" s="171"/>
      <c r="K27" s="171"/>
      <c r="L27" s="171"/>
      <c r="M27" s="171"/>
      <c r="N27" s="171"/>
      <c r="O27" s="363">
        <f>SUM(O24+O26)</f>
        <v>8011.2</v>
      </c>
    </row>
    <row r="28" spans="1:15" x14ac:dyDescent="0.2">
      <c r="A28" s="2"/>
      <c r="B28" s="2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12"/>
      <c r="O28" s="3"/>
    </row>
    <row r="29" spans="1:15" x14ac:dyDescent="0.2">
      <c r="A29" s="2"/>
      <c r="B29" s="2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12"/>
      <c r="O29" s="3"/>
    </row>
    <row r="30" spans="1:15" x14ac:dyDescent="0.2">
      <c r="A30" s="2"/>
      <c r="B30" s="2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12"/>
      <c r="O30" s="3"/>
    </row>
    <row r="31" spans="1:15" x14ac:dyDescent="0.2">
      <c r="A31" s="2"/>
      <c r="B31" s="2"/>
      <c r="C31" s="1"/>
      <c r="D31" s="1"/>
      <c r="E31" s="1"/>
      <c r="F31" s="2"/>
      <c r="G31" s="2"/>
      <c r="H31" s="2"/>
      <c r="I31" s="2"/>
      <c r="J31" s="2"/>
      <c r="K31" s="2"/>
      <c r="L31" s="2"/>
      <c r="M31" s="5"/>
      <c r="N31" s="12"/>
      <c r="O31" s="3"/>
    </row>
    <row r="32" spans="1:15" x14ac:dyDescent="0.2">
      <c r="A32" s="2"/>
      <c r="B32" s="2"/>
      <c r="C32" s="1"/>
      <c r="D32" s="1"/>
      <c r="E32" s="1"/>
      <c r="F32" s="2"/>
      <c r="G32" s="2"/>
      <c r="H32" s="2"/>
      <c r="I32" s="2"/>
      <c r="J32" s="2"/>
      <c r="K32" s="2"/>
      <c r="L32" s="2"/>
      <c r="M32" s="5"/>
      <c r="N32" s="12"/>
      <c r="O32" s="3"/>
    </row>
    <row r="33" spans="1:15" x14ac:dyDescent="0.2">
      <c r="A33" s="2"/>
      <c r="B33" s="2"/>
      <c r="C33" s="1"/>
      <c r="D33" s="1"/>
      <c r="E33" s="1"/>
      <c r="F33" s="2"/>
      <c r="G33" s="2"/>
      <c r="H33" s="2"/>
      <c r="I33" s="2"/>
      <c r="J33" s="2"/>
      <c r="K33" s="2"/>
      <c r="L33" s="2"/>
      <c r="M33" s="5"/>
      <c r="N33" s="12"/>
      <c r="O33" s="3"/>
    </row>
    <row r="34" spans="1:15" x14ac:dyDescent="0.2">
      <c r="A34" s="2"/>
      <c r="B34" s="2"/>
      <c r="C34" s="1"/>
      <c r="D34" s="1"/>
      <c r="E34" s="1"/>
      <c r="F34" s="2"/>
      <c r="G34" s="2"/>
      <c r="H34" s="2"/>
      <c r="I34" s="2"/>
      <c r="J34" s="2"/>
      <c r="K34" s="2"/>
      <c r="L34" s="2"/>
      <c r="M34" s="5"/>
      <c r="N34" s="12"/>
      <c r="O34" s="2"/>
    </row>
    <row r="35" spans="1:15" x14ac:dyDescent="0.2">
      <c r="A35" s="2"/>
      <c r="B35" s="2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12"/>
      <c r="O35" s="2"/>
    </row>
    <row r="36" spans="1:15" x14ac:dyDescent="0.2">
      <c r="A36" s="2"/>
      <c r="B36" s="2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12"/>
      <c r="O36" s="2"/>
    </row>
    <row r="37" spans="1:15" x14ac:dyDescent="0.2">
      <c r="A37" s="2"/>
      <c r="B37" s="2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12"/>
      <c r="O37" s="2"/>
    </row>
    <row r="38" spans="1:15" x14ac:dyDescent="0.2">
      <c r="A38" s="2"/>
      <c r="B38" s="2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12"/>
      <c r="O38" s="2"/>
    </row>
    <row r="39" spans="1:15" x14ac:dyDescent="0.2">
      <c r="A39" s="2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12"/>
      <c r="O39" s="2"/>
    </row>
    <row r="40" spans="1:15" x14ac:dyDescent="0.2">
      <c r="A40" s="2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12"/>
      <c r="O40" s="2"/>
    </row>
    <row r="41" spans="1:15" x14ac:dyDescent="0.2">
      <c r="A41" s="2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12"/>
      <c r="O41" s="2"/>
    </row>
    <row r="42" spans="1:15" x14ac:dyDescent="0.2">
      <c r="A42" s="2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12"/>
      <c r="O42" s="2"/>
    </row>
    <row r="43" spans="1:15" x14ac:dyDescent="0.2">
      <c r="A43" s="2"/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12"/>
      <c r="O43" s="2"/>
    </row>
    <row r="44" spans="1:15" x14ac:dyDescent="0.2">
      <c r="A44" s="2"/>
      <c r="B44" s="1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12"/>
      <c r="O44" s="2"/>
    </row>
    <row r="45" spans="1:15" x14ac:dyDescent="0.2">
      <c r="A45" s="2"/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12"/>
      <c r="O45" s="2"/>
    </row>
    <row r="46" spans="1:15" x14ac:dyDescent="0.2">
      <c r="A46" s="2"/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12"/>
      <c r="O46" s="2"/>
    </row>
  </sheetData>
  <mergeCells count="24">
    <mergeCell ref="A1:O1"/>
    <mergeCell ref="A2:C2"/>
    <mergeCell ref="D2:E2"/>
    <mergeCell ref="J2:O2"/>
    <mergeCell ref="A3:C3"/>
    <mergeCell ref="D3:E3"/>
    <mergeCell ref="J3:O3"/>
    <mergeCell ref="O4:O5"/>
    <mergeCell ref="A17:G17"/>
    <mergeCell ref="A19:O19"/>
    <mergeCell ref="A4:A5"/>
    <mergeCell ref="B4:B5"/>
    <mergeCell ref="C4:C5"/>
    <mergeCell ref="D4:D5"/>
    <mergeCell ref="E4:E5"/>
    <mergeCell ref="F4:F5"/>
    <mergeCell ref="A18:O18"/>
    <mergeCell ref="A24:G24"/>
    <mergeCell ref="H25:N25"/>
    <mergeCell ref="H26:N26"/>
    <mergeCell ref="H27:N27"/>
    <mergeCell ref="G4:G5"/>
    <mergeCell ref="H4:K4"/>
    <mergeCell ref="L4:N4"/>
  </mergeCells>
  <phoneticPr fontId="12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2023-02-23T16:35:44Z</cp:lastPrinted>
  <dcterms:created xsi:type="dcterms:W3CDTF">2017-01-27T13:50:12Z</dcterms:created>
  <dcterms:modified xsi:type="dcterms:W3CDTF">2023-03-07T20:58:58Z</dcterms:modified>
</cp:coreProperties>
</file>