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00"/>
  </bookViews>
  <sheets>
    <sheet name="CONVÊNIOS-FEV-RECEITA PÚBLICA" sheetId="1" r:id="rId1"/>
  </sheets>
  <definedNames>
    <definedName name="_xlnm._FilterDatabase" localSheetId="0" hidden="1">'CONVÊNIOS-FEV-RECEITA PÚBLICA'!$A$9:$K$151</definedName>
    <definedName name="_xlnm.Print_Area" localSheetId="0">'CONVÊNIOS-FEV-RECEITA PÚBLICA'!$A$1:$K$151</definedName>
  </definedNames>
  <calcPr calcId="145621"/>
</workbook>
</file>

<file path=xl/calcChain.xml><?xml version="1.0" encoding="utf-8"?>
<calcChain xmlns="http://schemas.openxmlformats.org/spreadsheetml/2006/main">
  <c r="I151" i="1" l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24" i="1" l="1"/>
  <c r="I125" i="1"/>
  <c r="I126" i="1"/>
  <c r="I127" i="1"/>
  <c r="I128" i="1"/>
  <c r="I121" i="1" l="1"/>
  <c r="I115" i="1"/>
  <c r="I116" i="1"/>
  <c r="I117" i="1"/>
  <c r="I118" i="1"/>
  <c r="I119" i="1"/>
  <c r="I120" i="1"/>
  <c r="I132" i="1" l="1"/>
  <c r="I123" i="1" l="1"/>
  <c r="I73" i="1" l="1"/>
  <c r="I133" i="1" l="1"/>
  <c r="I134" i="1"/>
  <c r="I131" i="1" l="1"/>
  <c r="I130" i="1"/>
  <c r="I129" i="1" l="1"/>
  <c r="I122" i="1" l="1"/>
  <c r="I114" i="1" l="1"/>
  <c r="I113" i="1"/>
  <c r="I112" i="1"/>
  <c r="I111" i="1"/>
  <c r="I110" i="1"/>
  <c r="I109" i="1"/>
  <c r="I108" i="1"/>
  <c r="I107" i="1"/>
  <c r="I106" i="1"/>
  <c r="I105" i="1" l="1"/>
  <c r="I74" i="1" l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66" i="1" l="1"/>
  <c r="I72" i="1" l="1"/>
  <c r="I71" i="1" l="1"/>
  <c r="I70" i="1" l="1"/>
  <c r="I69" i="1"/>
  <c r="I68" i="1"/>
  <c r="I67" i="1"/>
  <c r="I65" i="1"/>
  <c r="I64" i="1" l="1"/>
  <c r="I63" i="1"/>
  <c r="I62" i="1"/>
  <c r="I61" i="1"/>
  <c r="H60" i="1"/>
  <c r="I60" i="1" s="1"/>
  <c r="I59" i="1"/>
  <c r="H58" i="1"/>
  <c r="I58" i="1" s="1"/>
  <c r="I57" i="1"/>
  <c r="I33" i="1" l="1"/>
  <c r="I56" i="1" l="1"/>
  <c r="I55" i="1"/>
  <c r="I54" i="1"/>
  <c r="H53" i="1"/>
  <c r="I53" i="1" s="1"/>
  <c r="H52" i="1"/>
  <c r="I52" i="1" s="1"/>
  <c r="I51" i="1"/>
  <c r="H50" i="1"/>
  <c r="I50" i="1" s="1"/>
  <c r="H49" i="1"/>
  <c r="I49" i="1" s="1"/>
  <c r="H48" i="1"/>
  <c r="I48" i="1" s="1"/>
  <c r="H47" i="1"/>
  <c r="I47" i="1" s="1"/>
  <c r="I46" i="1"/>
  <c r="I45" i="1"/>
  <c r="I44" i="1"/>
  <c r="I43" i="1"/>
  <c r="I42" i="1"/>
  <c r="H41" i="1"/>
  <c r="I41" i="1" s="1"/>
  <c r="I40" i="1"/>
  <c r="H39" i="1"/>
  <c r="I39" i="1" l="1"/>
  <c r="I38" i="1"/>
  <c r="I25" i="1" l="1"/>
  <c r="I36" i="1" l="1"/>
  <c r="I37" i="1" l="1"/>
  <c r="I35" i="1" l="1"/>
  <c r="I34" i="1"/>
  <c r="I32" i="1"/>
  <c r="I31" i="1"/>
  <c r="I30" i="1" l="1"/>
  <c r="I29" i="1"/>
  <c r="I28" i="1"/>
  <c r="I27" i="1"/>
  <c r="I24" i="1"/>
  <c r="I26" i="1"/>
  <c r="I23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I22" i="1"/>
  <c r="I21" i="1"/>
  <c r="I19" i="1"/>
  <c r="H18" i="1"/>
  <c r="I18" i="1" s="1"/>
  <c r="I20" i="1"/>
  <c r="I16" i="1"/>
  <c r="I17" i="1"/>
  <c r="I11" i="1"/>
  <c r="I12" i="1"/>
  <c r="I13" i="1"/>
  <c r="I14" i="1"/>
  <c r="I15" i="1"/>
</calcChain>
</file>

<file path=xl/sharedStrings.xml><?xml version="1.0" encoding="utf-8"?>
<sst xmlns="http://schemas.openxmlformats.org/spreadsheetml/2006/main" count="751" uniqueCount="323">
  <si>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</si>
  <si>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</si>
  <si>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</si>
  <si>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</si>
  <si>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</si>
  <si>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</si>
  <si>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</si>
  <si>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</si>
  <si>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</si>
  <si>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</si>
  <si>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</si>
  <si>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SAFRA</t>
  </si>
  <si>
    <t>SEMEIA</t>
  </si>
  <si>
    <t>Nº</t>
  </si>
  <si>
    <t>Saneamento Integrado Poligonal Nova Esperança - PPI - OGU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</si>
  <si>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</si>
  <si>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</si>
  <si>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</si>
  <si>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</si>
  <si>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</si>
  <si>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</si>
  <si>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</si>
  <si>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TC 202502/2012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</si>
  <si>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</si>
  <si>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</si>
  <si>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</si>
  <si>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Meio Ambiente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</si>
  <si>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</si>
  <si>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</si>
  <si>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</si>
  <si>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</si>
  <si>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</si>
  <si>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TC. 350.956-56/2011 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</si>
  <si>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</si>
  <si>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</si>
  <si>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</si>
  <si>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</si>
  <si>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</si>
  <si>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</si>
  <si>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</si>
  <si>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CR 783363/2013</t>
  </si>
  <si>
    <t>TC 05720/2013</t>
  </si>
  <si>
    <t>Aquisição de Equipamentos e Mobiliário Escolar</t>
  </si>
  <si>
    <t>Revitalização da I Etapa do Calçadão da Orla do Rio Acre no Município de Rio Branco</t>
  </si>
  <si>
    <t>Ministério da Agricultura, pecuária e abastecimento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</si>
  <si>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</si>
  <si>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</si>
  <si>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</si>
  <si>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</si>
  <si>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</si>
  <si>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</si>
  <si>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</si>
  <si>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</si>
  <si>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CR   824255/2015 </t>
  </si>
  <si>
    <t>APOIO A PROJETO DE INFRAESTRUTURA TURÍSTICA - Revitalização do Centro Comercial Aziz Abucater</t>
  </si>
  <si>
    <t xml:space="preserve">CR 825344/2015  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</si>
  <si>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</si>
  <si>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</si>
  <si>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</si>
  <si>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</si>
  <si>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</si>
  <si>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</si>
  <si>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 xml:space="preserve">CR 831541/2016  </t>
  </si>
  <si>
    <t xml:space="preserve">CR   831484/2016  </t>
  </si>
  <si>
    <t>TC 201600742/2016</t>
  </si>
  <si>
    <t xml:space="preserve">CV 827718/2016  </t>
  </si>
  <si>
    <t>CV 468/2016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</si>
  <si>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</si>
  <si>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</si>
  <si>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</si>
  <si>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846788/2017</t>
  </si>
  <si>
    <t>CV 197/2017</t>
  </si>
  <si>
    <t>CV 378/2017</t>
  </si>
  <si>
    <t>CR 843792/2017</t>
  </si>
  <si>
    <t>CV 184/2017</t>
  </si>
  <si>
    <t>CV 140/2017</t>
  </si>
  <si>
    <t>CV 390/2017</t>
  </si>
  <si>
    <t>CV 04/2017</t>
  </si>
  <si>
    <t>CR 846791/2017</t>
  </si>
  <si>
    <t>CV 852992/2017</t>
  </si>
  <si>
    <t>CV 846790/2017</t>
  </si>
  <si>
    <t>CV 850650/2017</t>
  </si>
  <si>
    <t>CV 317/2017</t>
  </si>
  <si>
    <t>CV 310/2017</t>
  </si>
  <si>
    <t>CV 522/2017</t>
  </si>
  <si>
    <t>CR 859685/2017</t>
  </si>
  <si>
    <t>CR 853135/2017</t>
  </si>
  <si>
    <t xml:space="preserve">  Pavimentação do Ramal do Macarrão no Município de Rio Branco</t>
  </si>
  <si>
    <t xml:space="preserve">  Realizar o Estudo de vulnerabilidade ambiental da bacia do Igarapé do Parque da Maternidade, em Rio Branco-AC</t>
  </si>
  <si>
    <t xml:space="preserve">Construção de Cobertura do Mercado Municipal Elias Mansour
</t>
  </si>
  <si>
    <t xml:space="preserve">  Apoio a Economia Solidária no Município de Rio Branco: Capacitação para grupos informais e pessoas de Baixa Renda</t>
  </si>
  <si>
    <t>Pavimentação do Ramal da Piçarreira no Município de Rio Branco</t>
  </si>
  <si>
    <t>Apoio à Realização do Circuito de Capoeira, Artes Marciais, Esportes Radicais e Atletismo no Município de Rio Branco/AC</t>
  </si>
  <si>
    <t>Pavimentação do Ramal Jarbas Passarinho no Município de Rio Branco</t>
  </si>
  <si>
    <t>Capacitação de 30 mulheres negras das comunidades tradicionais de matriz africana em situação de risco social e/ou violência de gênero, na cidade de Rio Branco, visando sua autonomia econômica e inserção no mundo do trabalho</t>
  </si>
  <si>
    <t xml:space="preserve">    Aquisição de Veículos Utilitários tipo Caminhonete e Van</t>
  </si>
  <si>
    <t>Construção de Praça Pública no Bairro Bahia Nova</t>
  </si>
  <si>
    <t xml:space="preserve">  Apoio a Projeto de Infraestrutura Turística - Revitalização do Parque Ambiental Chico Mendes no Município de Rio Branco - AC</t>
  </si>
  <si>
    <t>FGB</t>
  </si>
  <si>
    <t>CV 834897/2016</t>
  </si>
  <si>
    <t>Ações de promoção e vigilância em saúde</t>
  </si>
  <si>
    <t>TC 68388/2014</t>
  </si>
  <si>
    <t>CV 877190/2018</t>
  </si>
  <si>
    <t>Realização do Encontro Acre Rondônia de Futebol de Campo, no Município de Rio Branco/AC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</si>
  <si>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</si>
  <si>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</si>
  <si>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</si>
  <si>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</si>
  <si>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</si>
  <si>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</si>
  <si>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>CR 872786/2018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</si>
  <si>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</si>
  <si>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</si>
  <si>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</si>
  <si>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</si>
  <si>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</si>
  <si>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</si>
  <si>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</si>
  <si>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</si>
  <si>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</si>
  <si>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</si>
  <si>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</si>
  <si>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</si>
  <si>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</si>
  <si>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</si>
  <si>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SAFRA/COMTES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</si>
  <si>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</si>
  <si>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</si>
  <si>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</si>
  <si>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</si>
  <si>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CV 852922/2017</t>
  </si>
  <si>
    <t>TRANSFERÊNCIAS CORRENTES E DE CAPITAL - RECEBIDAS</t>
  </si>
  <si>
    <t>OGU</t>
  </si>
  <si>
    <t xml:space="preserve"> SAFRA/COMTES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</si>
  <si>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</si>
  <si>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</si>
  <si>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</si>
  <si>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</si>
  <si>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</si>
  <si>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</si>
  <si>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</si>
  <si>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</si>
  <si>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</si>
  <si>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883639/2019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</si>
  <si>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</si>
  <si>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</si>
  <si>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</si>
  <si>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</si>
  <si>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</si>
  <si>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</si>
  <si>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</si>
  <si>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</si>
  <si>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</si>
  <si>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</si>
  <si>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</si>
  <si>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</si>
  <si>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</si>
  <si>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</si>
  <si>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</si>
  <si>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</si>
  <si>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</si>
  <si>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</si>
  <si>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</si>
  <si>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</si>
  <si>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</si>
  <si>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</si>
  <si>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388/2019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</si>
  <si>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</si>
  <si>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</si>
  <si>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</si>
  <si>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</si>
  <si>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</si>
  <si>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</si>
  <si>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</si>
  <si>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</si>
  <si>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</si>
  <si>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</si>
  <si>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Veículos utilitários tipo Pick-up e tipo Administrativo, Motocicletas e Geradores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</si>
  <si>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</si>
  <si>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</si>
  <si>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</si>
  <si>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</si>
  <si>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</si>
  <si>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</si>
  <si>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</si>
  <si>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</si>
  <si>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</si>
  <si>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</si>
  <si>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</si>
  <si>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</si>
  <si>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</si>
  <si>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</si>
  <si>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</si>
  <si>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</si>
  <si>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</si>
  <si>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</si>
  <si>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</si>
  <si>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</si>
  <si>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</si>
  <si>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</si>
  <si>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</si>
  <si>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</si>
  <si>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</si>
  <si>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</si>
  <si>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</si>
  <si>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</si>
  <si>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</si>
  <si>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</si>
  <si>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</si>
  <si>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</si>
  <si>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CV 902372/2020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</si>
  <si>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</si>
  <si>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</si>
  <si>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</si>
  <si>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</si>
  <si>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</si>
  <si>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PA 07208420200002-001576</t>
  </si>
  <si>
    <t>Recursos da Lei 14.017/2020 (Lei Aldir Blanc)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</si>
  <si>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</si>
  <si>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</si>
  <si>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</si>
  <si>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</si>
  <si>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</si>
  <si>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</si>
  <si>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</si>
  <si>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</si>
  <si>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</si>
  <si>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</si>
  <si>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P. 84317.2050001/18-007</t>
  </si>
  <si>
    <t>P. 84317.2050001/18-008</t>
  </si>
  <si>
    <t>P. 84317.2050001/18-009</t>
  </si>
  <si>
    <t>P. 84317.2050001/18-010</t>
  </si>
  <si>
    <t>P. 84317.2050001/18-011</t>
  </si>
  <si>
    <t>Academia da Saúde do Albert Sampaio</t>
  </si>
  <si>
    <t>Academia da Saúde do Altamira</t>
  </si>
  <si>
    <t>Academia da Saúde do Boa Vista - Sobral</t>
  </si>
  <si>
    <t>Academia da Saúde da Cidade do Povo</t>
  </si>
  <si>
    <t>Academia da Saúde da Vila Acre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</si>
  <si>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</si>
  <si>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</si>
  <si>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</si>
  <si>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</si>
  <si>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</si>
  <si>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</si>
  <si>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</si>
  <si>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</si>
  <si>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</si>
  <si>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</si>
  <si>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</si>
  <si>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</si>
  <si>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</si>
  <si>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</si>
  <si>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</si>
  <si>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</si>
  <si>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</si>
  <si>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</si>
  <si>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</si>
  <si>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</si>
  <si>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</si>
  <si>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</si>
  <si>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</si>
  <si>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</si>
  <si>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</si>
  <si>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</si>
  <si>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</si>
  <si>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</si>
  <si>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do Centro de Referência Especializado de Assistência Social - CREAS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</si>
  <si>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</si>
  <si>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</si>
  <si>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</si>
  <si>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</si>
  <si>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Construção de Quadra de Futebol com Grama Sintética </t>
  </si>
  <si>
    <t xml:space="preserve">    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</si>
  <si>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</si>
  <si>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</si>
  <si>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 xml:space="preserve">  Construção de Calçadas em vias urbanas pavimentadas no Município de Rio Branco </t>
  </si>
  <si>
    <t>Pavimentação em vias urbanas com drenagem</t>
  </si>
  <si>
    <t xml:space="preserve">  Construção de Quadras de Grama Sintética</t>
  </si>
  <si>
    <t xml:space="preserve">Construção de Academias Comunitárias </t>
  </si>
  <si>
    <t xml:space="preserve">  Construção de Academias da Comunidade</t>
  </si>
  <si>
    <t xml:space="preserve">Implantação de Academias da Comunidade no Município de Rio Branco </t>
  </si>
  <si>
    <t xml:space="preserve">Construção de Área de Esporte e Lazer no Município de Rio Branco 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</si>
  <si>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</si>
  <si>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</si>
  <si>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</si>
  <si>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</si>
  <si>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</si>
  <si>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</si>
  <si>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</si>
  <si>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</si>
  <si>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</si>
  <si>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</si>
  <si>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</si>
  <si>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</si>
  <si>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</si>
  <si>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</si>
  <si>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</si>
  <si>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</si>
  <si>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</si>
  <si>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</si>
  <si>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07/2020</t>
  </si>
  <si>
    <t>CV 41/2020</t>
  </si>
  <si>
    <t>Aquisição de Maquinário (Retroescavadeira e Trator de esteira)</t>
  </si>
  <si>
    <t>SUDAM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</si>
  <si>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</si>
  <si>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</si>
  <si>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</si>
  <si>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</si>
  <si>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</si>
  <si>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</si>
  <si>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</si>
  <si>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</si>
  <si>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</si>
  <si>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</si>
  <si>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</si>
  <si>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</si>
  <si>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</si>
  <si>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Apoio as ações da Fundação Municipal de Cultura, Esporte e Lazer Garibaldi Brasil, do Município de Rio Branco, para proporcionar esporte e lazer através das modalidades de futebol, futsal e jiu-jistsu, contribuindo para ocupação e dinamização dos espaços e equipamentos esportivos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</si>
  <si>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</si>
  <si>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</si>
  <si>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</si>
  <si>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</si>
  <si>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ÚLTIMA ATUALIZAÇÃO: 26/02/2021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</si>
</sst>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d\-mmm\-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103">
    <xf numFmtId="0" fontId="0" fillId="0" borderId="0" xfId="0"/>
    <xf numFmtId="4" fontId="0" fillId="0" borderId="0" xfId="0" applyNumberFormat="1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3" fontId="1" fillId="3" borderId="1" xfId="3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/>
    <xf numFmtId="0" fontId="0" fillId="3" borderId="0" xfId="0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43" fontId="8" fillId="0" borderId="0" xfId="3" applyFont="1" applyAlignment="1">
      <alignment horizontal="center"/>
    </xf>
    <xf numFmtId="43" fontId="0" fillId="0" borderId="0" xfId="3" applyFont="1"/>
    <xf numFmtId="43" fontId="1" fillId="3" borderId="1" xfId="3" applyFont="1" applyFill="1" applyBorder="1" applyAlignment="1">
      <alignment horizontal="right" vertical="center"/>
    </xf>
    <xf numFmtId="43" fontId="1" fillId="3" borderId="1" xfId="3" applyFont="1" applyFill="1" applyBorder="1" applyAlignment="1">
      <alignment vertical="center" wrapText="1"/>
    </xf>
    <xf numFmtId="43" fontId="1" fillId="3" borderId="0" xfId="3" applyFont="1" applyFill="1" applyBorder="1" applyAlignment="1">
      <alignment vertical="center" wrapText="1"/>
    </xf>
    <xf numFmtId="43" fontId="1" fillId="3" borderId="1" xfId="3" applyFont="1" applyFill="1" applyBorder="1" applyAlignment="1">
      <alignment horizontal="right" vertical="center" wrapText="1"/>
    </xf>
    <xf numFmtId="43" fontId="1" fillId="3" borderId="1" xfId="3" applyFont="1" applyFill="1" applyBorder="1" applyAlignment="1">
      <alignment vertical="center"/>
    </xf>
    <xf numFmtId="43" fontId="1" fillId="3" borderId="2" xfId="3" applyFont="1" applyFill="1" applyBorder="1" applyAlignment="1">
      <alignment horizontal="right" vertical="center"/>
    </xf>
    <xf numFmtId="43" fontId="6" fillId="3" borderId="1" xfId="3" applyFont="1" applyFill="1" applyBorder="1" applyAlignment="1">
      <alignment horizontal="right" vertical="center" wrapText="1"/>
    </xf>
    <xf numFmtId="43" fontId="6" fillId="3" borderId="1" xfId="3" applyFont="1" applyFill="1" applyBorder="1" applyAlignment="1">
      <alignment vertical="center"/>
    </xf>
    <xf numFmtId="43" fontId="6" fillId="0" borderId="1" xfId="3" applyFont="1" applyBorder="1" applyAlignment="1">
      <alignment vertical="center"/>
    </xf>
    <xf numFmtId="43" fontId="1" fillId="0" borderId="1" xfId="3" applyFont="1" applyBorder="1" applyAlignment="1">
      <alignment vertical="center"/>
    </xf>
    <xf numFmtId="43" fontId="1" fillId="3" borderId="3" xfId="3" applyFont="1" applyFill="1" applyBorder="1" applyAlignment="1">
      <alignment horizontal="center" vertical="center"/>
    </xf>
    <xf numFmtId="43" fontId="1" fillId="3" borderId="3" xfId="3" applyFont="1" applyFill="1" applyBorder="1" applyAlignment="1">
      <alignment horizontal="right" vertical="center" wrapText="1"/>
    </xf>
    <xf numFmtId="43" fontId="1" fillId="3" borderId="3" xfId="3" applyFont="1" applyFill="1" applyBorder="1" applyAlignment="1">
      <alignment vertical="center"/>
    </xf>
    <xf numFmtId="43" fontId="1" fillId="3" borderId="1" xfId="3" applyFont="1" applyFill="1" applyBorder="1" applyAlignment="1">
      <alignment horizontal="center" vertical="center"/>
    </xf>
    <xf numFmtId="43" fontId="6" fillId="3" borderId="1" xfId="3" applyFont="1" applyFill="1" applyBorder="1" applyAlignment="1">
      <alignment horizontal="center" vertical="center"/>
    </xf>
    <xf numFmtId="43" fontId="6" fillId="3" borderId="1" xfId="3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14" fillId="3" borderId="2" xfId="1" applyNumberFormat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43" fontId="1" fillId="3" borderId="2" xfId="3" applyFont="1" applyFill="1" applyBorder="1" applyAlignment="1" applyProtection="1">
      <alignment horizontal="right" vertical="center"/>
      <protection locked="0"/>
    </xf>
    <xf numFmtId="43" fontId="2" fillId="4" borderId="10" xfId="3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9" fontId="14" fillId="3" borderId="10" xfId="1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164" fontId="1" fillId="3" borderId="10" xfId="0" applyNumberFormat="1" applyFont="1" applyFill="1" applyBorder="1" applyAlignment="1" applyProtection="1">
      <alignment horizontal="center" vertical="center"/>
      <protection locked="0"/>
    </xf>
    <xf numFmtId="43" fontId="1" fillId="3" borderId="10" xfId="3" applyFont="1" applyFill="1" applyBorder="1" applyAlignment="1">
      <alignment vertical="center"/>
    </xf>
    <xf numFmtId="43" fontId="1" fillId="3" borderId="10" xfId="3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43" fontId="2" fillId="4" borderId="6" xfId="3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6" xfId="1" applyNumberFormat="1" applyFont="1" applyFill="1" applyBorder="1" applyAlignment="1">
      <alignment horizontal="center" vertical="center" wrapText="1"/>
    </xf>
    <xf numFmtId="0" fontId="2" fillId="4" borderId="10" xfId="1" applyNumberFormat="1" applyFont="1" applyFill="1" applyBorder="1" applyAlignment="1">
      <alignment horizontal="center" vertical="center" wrapText="1"/>
    </xf>
    <xf numFmtId="0" fontId="2" fillId="4" borderId="5" xfId="1" applyNumberFormat="1" applyFont="1" applyFill="1" applyBorder="1" applyAlignment="1">
      <alignment horizontal="center" vertical="center" wrapText="1"/>
    </xf>
    <xf numFmtId="0" fontId="2" fillId="4" borderId="9" xfId="1" applyNumberFormat="1" applyFont="1" applyFill="1" applyBorder="1" applyAlignment="1">
      <alignment horizontal="center" vertical="center" wrapText="1"/>
    </xf>
    <xf numFmtId="0" fontId="2" fillId="4" borderId="6" xfId="1" applyNumberFormat="1" applyFont="1" applyFill="1" applyBorder="1" applyAlignment="1">
      <alignment horizontal="center" vertical="center"/>
    </xf>
    <xf numFmtId="0" fontId="2" fillId="4" borderId="10" xfId="1" applyNumberFormat="1" applyFont="1" applyFill="1" applyBorder="1" applyAlignment="1">
      <alignment horizontal="center" vertical="center"/>
    </xf>
    <xf numFmtId="0" fontId="2" fillId="4" borderId="4" xfId="1" applyNumberFormat="1" applyFont="1" applyFill="1" applyBorder="1" applyAlignment="1">
      <alignment horizontal="center" vertical="center" wrapText="1"/>
    </xf>
    <xf numFmtId="0" fontId="2" fillId="4" borderId="8" xfId="1" applyNumberFormat="1" applyFont="1" applyFill="1" applyBorder="1" applyAlignment="1">
      <alignment horizontal="center" vertical="center" wrapText="1"/>
    </xf>
    <xf numFmtId="43" fontId="2" fillId="4" borderId="10" xfId="3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1</xdr:col>
      <xdr:colOff>1219200</xdr:colOff>
      <xdr:row>6</xdr:row>
      <xdr:rowOff>178628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1466850" cy="1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abSelected="1" zoomScaleNormal="100" zoomScaleSheetLayoutView="100" zoomScalePageLayoutView="80" workbookViewId="0">
      <selection activeCell="M16" sqref="M16"/>
    </sheetView>
  </sheetViews>
  <sheetFormatPr defaultRowHeight="15" x14ac:dyDescent="0.25"/>
  <cols>
    <col min="1" max="1" width="5.7109375" customWidth="1"/>
    <col min="2" max="2" width="21.140625" style="43" bestFit="1" customWidth="1"/>
    <col min="3" max="3" width="12.5703125" customWidth="1"/>
    <col min="4" max="4" width="39.5703125" style="17" bestFit="1" customWidth="1"/>
    <col min="5" max="5" width="29.85546875" style="44" customWidth="1"/>
    <col min="6" max="6" width="9.28515625" bestFit="1" customWidth="1"/>
    <col min="7" max="7" width="14" style="26" bestFit="1" customWidth="1"/>
    <col min="8" max="8" width="16.42578125" style="26" bestFit="1" customWidth="1"/>
    <col min="9" max="9" width="14.140625" style="26" bestFit="1" customWidth="1"/>
    <col min="10" max="10" width="20.5703125" style="26" bestFit="1" customWidth="1"/>
    <col min="11" max="11" width="16.7109375" style="43" bestFit="1" customWidth="1"/>
    <col min="13" max="13" width="13.85546875" customWidth="1"/>
  </cols>
  <sheetData>
    <row r="1" spans="1:13" ht="15.75" x14ac:dyDescent="0.25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3" x14ac:dyDescent="0.25">
      <c r="A2" s="89" t="s">
        <v>29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3" x14ac:dyDescent="0.25">
      <c r="A3" s="7"/>
      <c r="B3" s="15"/>
      <c r="D3" s="16"/>
      <c r="E3" s="16"/>
      <c r="F3" s="7"/>
      <c r="G3" s="25"/>
      <c r="H3" s="25"/>
      <c r="I3" s="25"/>
      <c r="J3" s="25"/>
      <c r="K3" s="15"/>
    </row>
    <row r="4" spans="1:13" x14ac:dyDescent="0.25">
      <c r="J4" s="102" t="s">
        <v>322</v>
      </c>
      <c r="K4" s="102"/>
    </row>
    <row r="5" spans="1:13" x14ac:dyDescent="0.25">
      <c r="A5" s="89" t="s">
        <v>131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3" x14ac:dyDescent="0.25">
      <c r="A6" s="10"/>
      <c r="B6" s="15"/>
      <c r="C6" s="10"/>
      <c r="D6" s="16"/>
      <c r="E6" s="16"/>
      <c r="F6" s="10"/>
      <c r="G6" s="25"/>
      <c r="H6" s="25"/>
      <c r="I6" s="25"/>
      <c r="J6" s="25"/>
      <c r="K6" s="15"/>
    </row>
    <row r="7" spans="1:13" x14ac:dyDescent="0.25">
      <c r="A7" s="90" t="s">
        <v>320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3" ht="15.75" thickBot="1" x14ac:dyDescent="0.3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3" x14ac:dyDescent="0.25">
      <c r="A9" s="99" t="s">
        <v>13</v>
      </c>
      <c r="B9" s="95" t="s">
        <v>19</v>
      </c>
      <c r="C9" s="93" t="s">
        <v>15</v>
      </c>
      <c r="D9" s="97" t="s">
        <v>0</v>
      </c>
      <c r="E9" s="97" t="s">
        <v>1</v>
      </c>
      <c r="F9" s="86" t="s">
        <v>2</v>
      </c>
      <c r="G9" s="85" t="s">
        <v>3</v>
      </c>
      <c r="H9" s="85"/>
      <c r="I9" s="85"/>
      <c r="J9" s="85" t="s">
        <v>18</v>
      </c>
      <c r="K9" s="91" t="s">
        <v>8</v>
      </c>
    </row>
    <row r="10" spans="1:13" ht="15.75" thickBot="1" x14ac:dyDescent="0.3">
      <c r="A10" s="100"/>
      <c r="B10" s="96"/>
      <c r="C10" s="94"/>
      <c r="D10" s="98"/>
      <c r="E10" s="98"/>
      <c r="F10" s="87"/>
      <c r="G10" s="64" t="s">
        <v>4</v>
      </c>
      <c r="H10" s="64" t="s">
        <v>5</v>
      </c>
      <c r="I10" s="64" t="s">
        <v>17</v>
      </c>
      <c r="J10" s="101"/>
      <c r="K10" s="92"/>
    </row>
    <row r="11" spans="1:13" ht="25.5" x14ac:dyDescent="0.25">
      <c r="A11" s="65">
        <v>1</v>
      </c>
      <c r="B11" s="60" t="s">
        <v>20</v>
      </c>
      <c r="C11" s="9" t="s">
        <v>132</v>
      </c>
      <c r="D11" s="22" t="s">
        <v>6</v>
      </c>
      <c r="E11" s="61" t="s">
        <v>134</v>
      </c>
      <c r="F11" s="62">
        <v>44377</v>
      </c>
      <c r="G11" s="32">
        <v>2965600</v>
      </c>
      <c r="H11" s="32">
        <v>156084.22</v>
      </c>
      <c r="I11" s="63">
        <f t="shared" ref="I11" si="0">SUM(G11+H11)</f>
        <v>3121684.22</v>
      </c>
      <c r="J11" s="32">
        <v>2965600</v>
      </c>
      <c r="K11" s="66" t="s">
        <v>121</v>
      </c>
      <c r="M11" s="1"/>
    </row>
    <row r="12" spans="1:13" ht="25.5" x14ac:dyDescent="0.25">
      <c r="A12" s="67">
        <f t="shared" ref="A12:A75" si="1">A11+1</f>
        <v>2</v>
      </c>
      <c r="B12" s="51" t="s">
        <v>31</v>
      </c>
      <c r="C12" s="4" t="s">
        <v>21</v>
      </c>
      <c r="D12" s="18" t="s">
        <v>284</v>
      </c>
      <c r="E12" s="45" t="s">
        <v>134</v>
      </c>
      <c r="F12" s="2">
        <v>44592</v>
      </c>
      <c r="G12" s="27">
        <v>12206402.77</v>
      </c>
      <c r="H12" s="27">
        <v>2172795.7599999998</v>
      </c>
      <c r="I12" s="3">
        <f t="shared" ref="I12:I15" si="2">SUM(G12+H12)</f>
        <v>14379198.529999999</v>
      </c>
      <c r="J12" s="28">
        <v>12206402.77</v>
      </c>
      <c r="K12" s="68" t="s">
        <v>121</v>
      </c>
      <c r="M12" s="1"/>
    </row>
    <row r="13" spans="1:13" ht="25.5" x14ac:dyDescent="0.25">
      <c r="A13" s="67">
        <f t="shared" si="1"/>
        <v>3</v>
      </c>
      <c r="B13" s="51" t="s">
        <v>32</v>
      </c>
      <c r="C13" s="4" t="s">
        <v>21</v>
      </c>
      <c r="D13" s="18" t="s">
        <v>14</v>
      </c>
      <c r="E13" s="45" t="s">
        <v>134</v>
      </c>
      <c r="F13" s="2">
        <v>44316</v>
      </c>
      <c r="G13" s="27">
        <v>7117476.25</v>
      </c>
      <c r="H13" s="27">
        <v>280322.49</v>
      </c>
      <c r="I13" s="3">
        <f t="shared" si="2"/>
        <v>7397798.7400000002</v>
      </c>
      <c r="J13" s="28">
        <v>5617476.25</v>
      </c>
      <c r="K13" s="68" t="s">
        <v>121</v>
      </c>
      <c r="M13" s="1"/>
    </row>
    <row r="14" spans="1:13" ht="25.5" x14ac:dyDescent="0.25">
      <c r="A14" s="67">
        <f t="shared" si="1"/>
        <v>4</v>
      </c>
      <c r="B14" s="51" t="s">
        <v>33</v>
      </c>
      <c r="C14" s="4" t="s">
        <v>21</v>
      </c>
      <c r="D14" s="18" t="s">
        <v>283</v>
      </c>
      <c r="E14" s="45" t="s">
        <v>134</v>
      </c>
      <c r="F14" s="2">
        <v>44405</v>
      </c>
      <c r="G14" s="27">
        <v>16169801.6</v>
      </c>
      <c r="H14" s="27">
        <v>208889.05</v>
      </c>
      <c r="I14" s="3">
        <f t="shared" si="2"/>
        <v>16378690.65</v>
      </c>
      <c r="J14" s="29">
        <v>14669801.6</v>
      </c>
      <c r="K14" s="68" t="s">
        <v>121</v>
      </c>
      <c r="M14" s="1"/>
    </row>
    <row r="15" spans="1:13" ht="25.5" x14ac:dyDescent="0.25">
      <c r="A15" s="67">
        <f t="shared" si="1"/>
        <v>5</v>
      </c>
      <c r="B15" s="51" t="s">
        <v>321</v>
      </c>
      <c r="C15" s="4" t="s">
        <v>21</v>
      </c>
      <c r="D15" s="18" t="s">
        <v>282</v>
      </c>
      <c r="E15" s="45" t="s">
        <v>134</v>
      </c>
      <c r="F15" s="2">
        <v>44616</v>
      </c>
      <c r="G15" s="30">
        <v>15000000</v>
      </c>
      <c r="H15" s="30">
        <v>1247447.3600000001</v>
      </c>
      <c r="I15" s="3">
        <f t="shared" si="2"/>
        <v>16247447.359999999</v>
      </c>
      <c r="J15" s="28">
        <v>14229329.65</v>
      </c>
      <c r="K15" s="68" t="s">
        <v>121</v>
      </c>
      <c r="M15" s="1"/>
    </row>
    <row r="16" spans="1:13" ht="25.5" x14ac:dyDescent="0.25">
      <c r="A16" s="67">
        <f t="shared" si="1"/>
        <v>6</v>
      </c>
      <c r="B16" s="51" t="s">
        <v>22</v>
      </c>
      <c r="C16" s="4" t="s">
        <v>21</v>
      </c>
      <c r="D16" s="18" t="s">
        <v>30</v>
      </c>
      <c r="E16" s="45" t="s">
        <v>36</v>
      </c>
      <c r="F16" s="2">
        <v>44333</v>
      </c>
      <c r="G16" s="31">
        <v>14417046</v>
      </c>
      <c r="H16" s="31">
        <v>7723032.8300000001</v>
      </c>
      <c r="I16" s="32">
        <f>SUM(G16+H16)</f>
        <v>22140078.829999998</v>
      </c>
      <c r="J16" s="31">
        <v>12218446.48</v>
      </c>
      <c r="K16" s="69" t="s">
        <v>23</v>
      </c>
    </row>
    <row r="17" spans="1:13" ht="51" x14ac:dyDescent="0.25">
      <c r="A17" s="67">
        <f t="shared" si="1"/>
        <v>7</v>
      </c>
      <c r="B17" s="52" t="s">
        <v>34</v>
      </c>
      <c r="C17" s="4" t="s">
        <v>132</v>
      </c>
      <c r="D17" s="19" t="s">
        <v>25</v>
      </c>
      <c r="E17" s="46" t="s">
        <v>135</v>
      </c>
      <c r="F17" s="2">
        <v>44531</v>
      </c>
      <c r="G17" s="33">
        <v>1731671</v>
      </c>
      <c r="H17" s="33">
        <v>72600</v>
      </c>
      <c r="I17" s="30">
        <f t="shared" ref="I17:I18" si="3">SUM(G17+H17)</f>
        <v>1804271</v>
      </c>
      <c r="J17" s="30">
        <v>1731671</v>
      </c>
      <c r="K17" s="70" t="s">
        <v>133</v>
      </c>
    </row>
    <row r="18" spans="1:13" ht="25.5" x14ac:dyDescent="0.25">
      <c r="A18" s="67">
        <f t="shared" si="1"/>
        <v>8</v>
      </c>
      <c r="B18" s="52" t="s">
        <v>40</v>
      </c>
      <c r="C18" s="6" t="s">
        <v>132</v>
      </c>
      <c r="D18" s="18" t="s">
        <v>281</v>
      </c>
      <c r="E18" s="46" t="s">
        <v>135</v>
      </c>
      <c r="F18" s="2">
        <v>44377</v>
      </c>
      <c r="G18" s="30">
        <v>975000</v>
      </c>
      <c r="H18" s="31">
        <f t="shared" ref="H18" si="4">G18*0.04/0.96</f>
        <v>40625</v>
      </c>
      <c r="I18" s="30">
        <f t="shared" si="3"/>
        <v>1015625</v>
      </c>
      <c r="J18" s="31">
        <v>975000</v>
      </c>
      <c r="K18" s="71" t="s">
        <v>122</v>
      </c>
    </row>
    <row r="19" spans="1:13" ht="25.5" x14ac:dyDescent="0.25">
      <c r="A19" s="67">
        <f t="shared" si="1"/>
        <v>9</v>
      </c>
      <c r="B19" s="51" t="s">
        <v>41</v>
      </c>
      <c r="C19" s="4" t="s">
        <v>16</v>
      </c>
      <c r="D19" s="18" t="s">
        <v>37</v>
      </c>
      <c r="E19" s="45" t="s">
        <v>36</v>
      </c>
      <c r="F19" s="2">
        <v>44428</v>
      </c>
      <c r="G19" s="31">
        <v>1727393.34</v>
      </c>
      <c r="H19" s="31">
        <v>0</v>
      </c>
      <c r="I19" s="31">
        <f>SUM(G19+H19)</f>
        <v>1727393.34</v>
      </c>
      <c r="J19" s="31">
        <v>1502832.21</v>
      </c>
      <c r="K19" s="72" t="s">
        <v>23</v>
      </c>
      <c r="M19" s="13"/>
    </row>
    <row r="20" spans="1:13" ht="25.5" x14ac:dyDescent="0.25">
      <c r="A20" s="67">
        <f t="shared" si="1"/>
        <v>10</v>
      </c>
      <c r="B20" s="51" t="s">
        <v>38</v>
      </c>
      <c r="C20" s="4" t="s">
        <v>16</v>
      </c>
      <c r="D20" s="18" t="s">
        <v>39</v>
      </c>
      <c r="E20" s="45" t="s">
        <v>36</v>
      </c>
      <c r="F20" s="2">
        <v>44428</v>
      </c>
      <c r="G20" s="31">
        <v>2048300.76</v>
      </c>
      <c r="H20" s="31">
        <v>0</v>
      </c>
      <c r="I20" s="31">
        <f>SUM(G20+H20)</f>
        <v>2048300.76</v>
      </c>
      <c r="J20" s="31">
        <v>1372278.13</v>
      </c>
      <c r="K20" s="72" t="s">
        <v>23</v>
      </c>
      <c r="L20" s="12"/>
      <c r="M20" s="13"/>
    </row>
    <row r="21" spans="1:13" ht="25.5" x14ac:dyDescent="0.25">
      <c r="A21" s="67">
        <f t="shared" si="1"/>
        <v>11</v>
      </c>
      <c r="B21" s="51" t="s">
        <v>48</v>
      </c>
      <c r="C21" s="4" t="s">
        <v>35</v>
      </c>
      <c r="D21" s="18" t="s">
        <v>42</v>
      </c>
      <c r="E21" s="45" t="s">
        <v>36</v>
      </c>
      <c r="F21" s="2">
        <v>44347</v>
      </c>
      <c r="G21" s="31">
        <v>94076.49</v>
      </c>
      <c r="H21" s="31">
        <v>0</v>
      </c>
      <c r="I21" s="31">
        <f t="shared" ref="I21" si="5">SUM(G21+H21)</f>
        <v>94076.49</v>
      </c>
      <c r="J21" s="31">
        <v>94076.49</v>
      </c>
      <c r="K21" s="72" t="s">
        <v>23</v>
      </c>
    </row>
    <row r="22" spans="1:13" ht="25.5" x14ac:dyDescent="0.25">
      <c r="A22" s="67">
        <f t="shared" si="1"/>
        <v>12</v>
      </c>
      <c r="B22" s="52" t="s">
        <v>45</v>
      </c>
      <c r="C22" s="6" t="s">
        <v>132</v>
      </c>
      <c r="D22" s="19" t="s">
        <v>43</v>
      </c>
      <c r="E22" s="45" t="s">
        <v>27</v>
      </c>
      <c r="F22" s="2">
        <v>44561</v>
      </c>
      <c r="G22" s="34">
        <v>2925000</v>
      </c>
      <c r="H22" s="34">
        <v>121875</v>
      </c>
      <c r="I22" s="34">
        <f t="shared" ref="I22" si="6">SUM(G22+H22)</f>
        <v>3046875</v>
      </c>
      <c r="J22" s="31">
        <v>102962.93</v>
      </c>
      <c r="K22" s="73" t="s">
        <v>122</v>
      </c>
    </row>
    <row r="23" spans="1:13" ht="38.25" x14ac:dyDescent="0.25">
      <c r="A23" s="67">
        <f t="shared" si="1"/>
        <v>13</v>
      </c>
      <c r="B23" s="52" t="s">
        <v>46</v>
      </c>
      <c r="C23" s="6" t="s">
        <v>132</v>
      </c>
      <c r="D23" s="20" t="s">
        <v>47</v>
      </c>
      <c r="E23" s="45" t="s">
        <v>134</v>
      </c>
      <c r="F23" s="2">
        <v>44316</v>
      </c>
      <c r="G23" s="35">
        <v>1482100</v>
      </c>
      <c r="H23" s="34">
        <v>117541.73</v>
      </c>
      <c r="I23" s="35">
        <f t="shared" ref="I23" si="7">SUM(G23+H23)</f>
        <v>1599641.73</v>
      </c>
      <c r="J23" s="31">
        <v>1227919.8500000001</v>
      </c>
      <c r="K23" s="73" t="s">
        <v>122</v>
      </c>
    </row>
    <row r="24" spans="1:13" ht="38.25" x14ac:dyDescent="0.25">
      <c r="A24" s="67">
        <f t="shared" si="1"/>
        <v>14</v>
      </c>
      <c r="B24" s="52" t="s">
        <v>50</v>
      </c>
      <c r="C24" s="6" t="s">
        <v>132</v>
      </c>
      <c r="D24" s="20" t="s">
        <v>51</v>
      </c>
      <c r="E24" s="45" t="s">
        <v>134</v>
      </c>
      <c r="F24" s="2">
        <v>44377</v>
      </c>
      <c r="G24" s="34">
        <v>1482100</v>
      </c>
      <c r="H24" s="34">
        <v>2978.13</v>
      </c>
      <c r="I24" s="35">
        <f t="shared" ref="I24" si="8">G24+H24</f>
        <v>1485078.13</v>
      </c>
      <c r="J24" s="36">
        <v>26677.8</v>
      </c>
      <c r="K24" s="73" t="s">
        <v>122</v>
      </c>
    </row>
    <row r="25" spans="1:13" ht="25.5" x14ac:dyDescent="0.25">
      <c r="A25" s="67">
        <f t="shared" si="1"/>
        <v>15</v>
      </c>
      <c r="B25" s="53" t="s">
        <v>101</v>
      </c>
      <c r="C25" s="6" t="s">
        <v>132</v>
      </c>
      <c r="D25" s="21" t="s">
        <v>67</v>
      </c>
      <c r="E25" s="45" t="s">
        <v>36</v>
      </c>
      <c r="F25" s="2">
        <v>44308</v>
      </c>
      <c r="G25" s="37">
        <v>940241.48</v>
      </c>
      <c r="H25" s="31">
        <v>0</v>
      </c>
      <c r="I25" s="36">
        <f t="shared" ref="I25" si="9">G25+H25</f>
        <v>940241.48</v>
      </c>
      <c r="J25" s="36">
        <v>115500</v>
      </c>
      <c r="K25" s="74" t="s">
        <v>23</v>
      </c>
    </row>
    <row r="26" spans="1:13" ht="25.5" x14ac:dyDescent="0.25">
      <c r="A26" s="67">
        <f t="shared" si="1"/>
        <v>16</v>
      </c>
      <c r="B26" s="54" t="s">
        <v>52</v>
      </c>
      <c r="C26" s="5" t="s">
        <v>35</v>
      </c>
      <c r="D26" s="19" t="s">
        <v>49</v>
      </c>
      <c r="E26" s="45" t="s">
        <v>36</v>
      </c>
      <c r="F26" s="2">
        <v>44377</v>
      </c>
      <c r="G26" s="34">
        <v>1032832.9</v>
      </c>
      <c r="H26" s="34">
        <v>0</v>
      </c>
      <c r="I26" s="34">
        <f t="shared" ref="I26:I36" si="10">G26+H26</f>
        <v>1032832.9</v>
      </c>
      <c r="J26" s="31">
        <v>1032832.9</v>
      </c>
      <c r="K26" s="71" t="s">
        <v>23</v>
      </c>
    </row>
    <row r="27" spans="1:13" ht="25.5" x14ac:dyDescent="0.25">
      <c r="A27" s="67">
        <f t="shared" si="1"/>
        <v>17</v>
      </c>
      <c r="B27" s="54" t="s">
        <v>53</v>
      </c>
      <c r="C27" s="6" t="s">
        <v>132</v>
      </c>
      <c r="D27" s="19" t="s">
        <v>280</v>
      </c>
      <c r="E27" s="47" t="s">
        <v>135</v>
      </c>
      <c r="F27" s="2">
        <v>44377</v>
      </c>
      <c r="G27" s="34">
        <v>292500</v>
      </c>
      <c r="H27" s="34">
        <v>586.16999999999996</v>
      </c>
      <c r="I27" s="34">
        <f t="shared" si="10"/>
        <v>293086.17</v>
      </c>
      <c r="J27" s="31">
        <v>292500</v>
      </c>
      <c r="K27" s="71" t="s">
        <v>122</v>
      </c>
    </row>
    <row r="28" spans="1:13" ht="38.25" x14ac:dyDescent="0.25">
      <c r="A28" s="67">
        <f t="shared" si="1"/>
        <v>18</v>
      </c>
      <c r="B28" s="54" t="s">
        <v>55</v>
      </c>
      <c r="C28" s="6" t="s">
        <v>132</v>
      </c>
      <c r="D28" s="20" t="s">
        <v>54</v>
      </c>
      <c r="E28" s="47" t="s">
        <v>27</v>
      </c>
      <c r="F28" s="2">
        <v>44377</v>
      </c>
      <c r="G28" s="35">
        <v>1462500</v>
      </c>
      <c r="H28" s="35">
        <v>2930.86</v>
      </c>
      <c r="I28" s="35">
        <f t="shared" si="10"/>
        <v>1465430.86</v>
      </c>
      <c r="J28" s="36">
        <v>587778.75</v>
      </c>
      <c r="K28" s="73" t="s">
        <v>122</v>
      </c>
    </row>
    <row r="29" spans="1:13" ht="51" x14ac:dyDescent="0.25">
      <c r="A29" s="67">
        <f t="shared" si="1"/>
        <v>19</v>
      </c>
      <c r="B29" s="54" t="s">
        <v>56</v>
      </c>
      <c r="C29" s="6" t="s">
        <v>132</v>
      </c>
      <c r="D29" s="20" t="s">
        <v>57</v>
      </c>
      <c r="E29" s="47" t="s">
        <v>135</v>
      </c>
      <c r="F29" s="2">
        <v>44926</v>
      </c>
      <c r="G29" s="35">
        <v>1846160</v>
      </c>
      <c r="H29" s="35">
        <v>59111</v>
      </c>
      <c r="I29" s="35">
        <f t="shared" si="10"/>
        <v>1905271</v>
      </c>
      <c r="J29" s="36">
        <v>1039580</v>
      </c>
      <c r="K29" s="73" t="s">
        <v>98</v>
      </c>
    </row>
    <row r="30" spans="1:13" ht="38.25" x14ac:dyDescent="0.25">
      <c r="A30" s="67">
        <f t="shared" si="1"/>
        <v>20</v>
      </c>
      <c r="B30" s="55" t="s">
        <v>221</v>
      </c>
      <c r="C30" s="6" t="s">
        <v>132</v>
      </c>
      <c r="D30" s="18" t="s">
        <v>58</v>
      </c>
      <c r="E30" s="45" t="s">
        <v>59</v>
      </c>
      <c r="F30" s="2">
        <v>44561</v>
      </c>
      <c r="G30" s="30">
        <v>1499366.16</v>
      </c>
      <c r="H30" s="31">
        <v>3006.01</v>
      </c>
      <c r="I30" s="35">
        <f t="shared" si="10"/>
        <v>1502372.17</v>
      </c>
      <c r="J30" s="31">
        <v>0</v>
      </c>
      <c r="K30" s="73" t="s">
        <v>11</v>
      </c>
    </row>
    <row r="31" spans="1:13" x14ac:dyDescent="0.25">
      <c r="A31" s="67">
        <f t="shared" si="1"/>
        <v>21</v>
      </c>
      <c r="B31" s="55" t="s">
        <v>60</v>
      </c>
      <c r="C31" s="6" t="s">
        <v>132</v>
      </c>
      <c r="D31" s="18" t="s">
        <v>279</v>
      </c>
      <c r="E31" s="47" t="s">
        <v>135</v>
      </c>
      <c r="F31" s="2">
        <v>44347</v>
      </c>
      <c r="G31" s="30">
        <v>354276.98</v>
      </c>
      <c r="H31" s="31">
        <v>709.97</v>
      </c>
      <c r="I31" s="35">
        <f t="shared" si="10"/>
        <v>354986.94999999995</v>
      </c>
      <c r="J31" s="35">
        <v>354276.98</v>
      </c>
      <c r="K31" s="73" t="s">
        <v>122</v>
      </c>
    </row>
    <row r="32" spans="1:13" ht="38.25" x14ac:dyDescent="0.25">
      <c r="A32" s="67">
        <f t="shared" si="1"/>
        <v>22</v>
      </c>
      <c r="B32" s="55" t="s">
        <v>65</v>
      </c>
      <c r="C32" s="6" t="s">
        <v>132</v>
      </c>
      <c r="D32" s="18" t="s">
        <v>61</v>
      </c>
      <c r="E32" s="47" t="s">
        <v>135</v>
      </c>
      <c r="F32" s="2">
        <v>44561</v>
      </c>
      <c r="G32" s="30">
        <v>200000</v>
      </c>
      <c r="H32" s="31">
        <v>400.8</v>
      </c>
      <c r="I32" s="35">
        <f t="shared" si="10"/>
        <v>200400.8</v>
      </c>
      <c r="J32" s="31">
        <v>200000</v>
      </c>
      <c r="K32" s="73" t="s">
        <v>123</v>
      </c>
    </row>
    <row r="33" spans="1:11" x14ac:dyDescent="0.25">
      <c r="A33" s="67">
        <f t="shared" si="1"/>
        <v>23</v>
      </c>
      <c r="B33" s="55" t="s">
        <v>99</v>
      </c>
      <c r="C33" s="6" t="s">
        <v>132</v>
      </c>
      <c r="D33" s="18" t="s">
        <v>100</v>
      </c>
      <c r="E33" s="45" t="s">
        <v>9</v>
      </c>
      <c r="F33" s="2">
        <v>44286</v>
      </c>
      <c r="G33" s="30">
        <v>160932</v>
      </c>
      <c r="H33" s="31">
        <v>0</v>
      </c>
      <c r="I33" s="35">
        <f t="shared" si="10"/>
        <v>160932</v>
      </c>
      <c r="J33" s="31">
        <v>160932</v>
      </c>
      <c r="K33" s="73" t="s">
        <v>10</v>
      </c>
    </row>
    <row r="34" spans="1:11" x14ac:dyDescent="0.25">
      <c r="A34" s="67">
        <f t="shared" si="1"/>
        <v>24</v>
      </c>
      <c r="B34" s="55" t="s">
        <v>62</v>
      </c>
      <c r="C34" s="6" t="s">
        <v>132</v>
      </c>
      <c r="D34" s="18" t="s">
        <v>278</v>
      </c>
      <c r="E34" s="47" t="s">
        <v>135</v>
      </c>
      <c r="F34" s="2">
        <v>44347</v>
      </c>
      <c r="G34" s="30">
        <v>243750</v>
      </c>
      <c r="H34" s="31">
        <v>488.48</v>
      </c>
      <c r="I34" s="35">
        <f t="shared" si="10"/>
        <v>244238.48</v>
      </c>
      <c r="J34" s="31">
        <v>243750</v>
      </c>
      <c r="K34" s="73" t="s">
        <v>122</v>
      </c>
    </row>
    <row r="35" spans="1:11" s="14" customFormat="1" x14ac:dyDescent="0.25">
      <c r="A35" s="67">
        <f t="shared" si="1"/>
        <v>25</v>
      </c>
      <c r="B35" s="55" t="s">
        <v>63</v>
      </c>
      <c r="C35" s="6" t="s">
        <v>132</v>
      </c>
      <c r="D35" s="18" t="s">
        <v>277</v>
      </c>
      <c r="E35" s="46" t="s">
        <v>135</v>
      </c>
      <c r="F35" s="2">
        <v>44347</v>
      </c>
      <c r="G35" s="30">
        <v>975000</v>
      </c>
      <c r="H35" s="31">
        <v>1953.91</v>
      </c>
      <c r="I35" s="34">
        <f t="shared" si="10"/>
        <v>976953.91</v>
      </c>
      <c r="J35" s="31">
        <v>938046.53</v>
      </c>
      <c r="K35" s="71" t="s">
        <v>122</v>
      </c>
    </row>
    <row r="36" spans="1:11" ht="25.5" x14ac:dyDescent="0.25">
      <c r="A36" s="67">
        <f t="shared" si="1"/>
        <v>26</v>
      </c>
      <c r="B36" s="55" t="s">
        <v>66</v>
      </c>
      <c r="C36" s="6" t="s">
        <v>132</v>
      </c>
      <c r="D36" s="18" t="s">
        <v>276</v>
      </c>
      <c r="E36" s="45" t="s">
        <v>24</v>
      </c>
      <c r="F36" s="2">
        <v>44376</v>
      </c>
      <c r="G36" s="30">
        <v>3783455</v>
      </c>
      <c r="H36" s="31">
        <v>7582.07</v>
      </c>
      <c r="I36" s="34">
        <f t="shared" si="10"/>
        <v>3791037.07</v>
      </c>
      <c r="J36" s="31">
        <v>2648418.5</v>
      </c>
      <c r="K36" s="71" t="s">
        <v>122</v>
      </c>
    </row>
    <row r="37" spans="1:11" ht="25.5" x14ac:dyDescent="0.25">
      <c r="A37" s="67">
        <f t="shared" si="1"/>
        <v>27</v>
      </c>
      <c r="B37" s="55" t="s">
        <v>64</v>
      </c>
      <c r="C37" s="4" t="s">
        <v>35</v>
      </c>
      <c r="D37" s="18" t="s">
        <v>49</v>
      </c>
      <c r="E37" s="45" t="s">
        <v>36</v>
      </c>
      <c r="F37" s="2">
        <v>44316</v>
      </c>
      <c r="G37" s="30">
        <v>441296.88</v>
      </c>
      <c r="H37" s="31">
        <v>0</v>
      </c>
      <c r="I37" s="31">
        <f t="shared" ref="I37:I38" si="11">G37+H37</f>
        <v>441296.88</v>
      </c>
      <c r="J37" s="31">
        <v>110324.22</v>
      </c>
      <c r="K37" s="72" t="s">
        <v>23</v>
      </c>
    </row>
    <row r="38" spans="1:11" ht="25.5" x14ac:dyDescent="0.25">
      <c r="A38" s="67">
        <f t="shared" si="1"/>
        <v>28</v>
      </c>
      <c r="B38" s="55" t="s">
        <v>68</v>
      </c>
      <c r="C38" s="6" t="s">
        <v>132</v>
      </c>
      <c r="D38" s="18" t="s">
        <v>69</v>
      </c>
      <c r="E38" s="47" t="s">
        <v>135</v>
      </c>
      <c r="F38" s="8">
        <v>44521</v>
      </c>
      <c r="G38" s="38">
        <v>350000</v>
      </c>
      <c r="H38" s="39">
        <v>2305.66</v>
      </c>
      <c r="I38" s="31">
        <f t="shared" si="11"/>
        <v>352305.66</v>
      </c>
      <c r="J38" s="31">
        <v>0</v>
      </c>
      <c r="K38" s="72" t="s">
        <v>98</v>
      </c>
    </row>
    <row r="39" spans="1:11" ht="25.5" x14ac:dyDescent="0.25">
      <c r="A39" s="67">
        <f t="shared" si="1"/>
        <v>29</v>
      </c>
      <c r="B39" s="55" t="s">
        <v>70</v>
      </c>
      <c r="C39" s="6" t="s">
        <v>132</v>
      </c>
      <c r="D39" s="18" t="s">
        <v>87</v>
      </c>
      <c r="E39" s="45" t="s">
        <v>44</v>
      </c>
      <c r="F39" s="8">
        <v>44316</v>
      </c>
      <c r="G39" s="31">
        <v>750000</v>
      </c>
      <c r="H39" s="31">
        <f t="shared" ref="H39:H41" si="12">G39*0.002/0.998</f>
        <v>1503.006012024048</v>
      </c>
      <c r="I39" s="31">
        <f t="shared" ref="I39:I41" si="13">SUM(G39+H39)</f>
        <v>751503.00601202401</v>
      </c>
      <c r="J39" s="31">
        <v>750000</v>
      </c>
      <c r="K39" s="71" t="s">
        <v>122</v>
      </c>
    </row>
    <row r="40" spans="1:11" ht="25.5" x14ac:dyDescent="0.25">
      <c r="A40" s="67">
        <f t="shared" si="1"/>
        <v>30</v>
      </c>
      <c r="B40" s="55" t="s">
        <v>71</v>
      </c>
      <c r="C40" s="6" t="s">
        <v>132</v>
      </c>
      <c r="D40" s="18" t="s">
        <v>275</v>
      </c>
      <c r="E40" s="45" t="s">
        <v>24</v>
      </c>
      <c r="F40" s="8">
        <v>44286</v>
      </c>
      <c r="G40" s="31">
        <v>700000</v>
      </c>
      <c r="H40" s="31">
        <v>1403</v>
      </c>
      <c r="I40" s="31">
        <f t="shared" si="13"/>
        <v>701403</v>
      </c>
      <c r="J40" s="31">
        <v>700000</v>
      </c>
      <c r="K40" s="73" t="s">
        <v>122</v>
      </c>
    </row>
    <row r="41" spans="1:11" ht="38.25" x14ac:dyDescent="0.25">
      <c r="A41" s="67">
        <f t="shared" si="1"/>
        <v>31</v>
      </c>
      <c r="B41" s="55" t="s">
        <v>72</v>
      </c>
      <c r="C41" s="6" t="s">
        <v>132</v>
      </c>
      <c r="D41" s="18" t="s">
        <v>88</v>
      </c>
      <c r="E41" s="45" t="s">
        <v>26</v>
      </c>
      <c r="F41" s="8">
        <v>44377</v>
      </c>
      <c r="G41" s="31">
        <v>259768</v>
      </c>
      <c r="H41" s="31">
        <f t="shared" si="12"/>
        <v>520.57715430861731</v>
      </c>
      <c r="I41" s="31">
        <f t="shared" si="13"/>
        <v>260288.57715430862</v>
      </c>
      <c r="J41" s="31">
        <v>184596.43</v>
      </c>
      <c r="K41" s="73" t="s">
        <v>12</v>
      </c>
    </row>
    <row r="42" spans="1:11" ht="25.5" x14ac:dyDescent="0.25">
      <c r="A42" s="67">
        <f t="shared" si="1"/>
        <v>32</v>
      </c>
      <c r="B42" s="55" t="s">
        <v>73</v>
      </c>
      <c r="C42" s="6" t="s">
        <v>132</v>
      </c>
      <c r="D42" s="18" t="s">
        <v>274</v>
      </c>
      <c r="E42" s="48" t="s">
        <v>135</v>
      </c>
      <c r="F42" s="8">
        <v>44408</v>
      </c>
      <c r="G42" s="27">
        <v>438750</v>
      </c>
      <c r="H42" s="31">
        <v>1172.3399999999999</v>
      </c>
      <c r="I42" s="30">
        <f t="shared" ref="I42:I45" si="14">SUM(G42+H42)</f>
        <v>439922.34</v>
      </c>
      <c r="J42" s="31">
        <v>0</v>
      </c>
      <c r="K42" s="73" t="s">
        <v>122</v>
      </c>
    </row>
    <row r="43" spans="1:11" ht="25.5" x14ac:dyDescent="0.25">
      <c r="A43" s="67">
        <f t="shared" si="1"/>
        <v>33</v>
      </c>
      <c r="B43" s="55" t="s">
        <v>74</v>
      </c>
      <c r="C43" s="6" t="s">
        <v>132</v>
      </c>
      <c r="D43" s="18" t="s">
        <v>273</v>
      </c>
      <c r="E43" s="45" t="s">
        <v>24</v>
      </c>
      <c r="F43" s="8">
        <v>44464</v>
      </c>
      <c r="G43" s="27">
        <v>850000</v>
      </c>
      <c r="H43" s="31">
        <v>1704</v>
      </c>
      <c r="I43" s="30">
        <f t="shared" si="14"/>
        <v>851704</v>
      </c>
      <c r="J43" s="31">
        <v>170000</v>
      </c>
      <c r="K43" s="73" t="s">
        <v>122</v>
      </c>
    </row>
    <row r="44" spans="1:11" ht="38.25" x14ac:dyDescent="0.25">
      <c r="A44" s="67">
        <f t="shared" si="1"/>
        <v>34</v>
      </c>
      <c r="B44" s="56" t="s">
        <v>75</v>
      </c>
      <c r="C44" s="6" t="s">
        <v>132</v>
      </c>
      <c r="D44" s="21" t="s">
        <v>89</v>
      </c>
      <c r="E44" s="45" t="s">
        <v>24</v>
      </c>
      <c r="F44" s="8">
        <v>44408</v>
      </c>
      <c r="G44" s="27">
        <v>500000</v>
      </c>
      <c r="H44" s="31">
        <v>2002</v>
      </c>
      <c r="I44" s="30">
        <f t="shared" si="14"/>
        <v>502002</v>
      </c>
      <c r="J44" s="31">
        <v>500000</v>
      </c>
      <c r="K44" s="73" t="s">
        <v>122</v>
      </c>
    </row>
    <row r="45" spans="1:11" ht="25.5" x14ac:dyDescent="0.25">
      <c r="A45" s="67">
        <f t="shared" si="1"/>
        <v>35</v>
      </c>
      <c r="B45" s="56" t="s">
        <v>76</v>
      </c>
      <c r="C45" s="6" t="s">
        <v>132</v>
      </c>
      <c r="D45" s="18" t="s">
        <v>201</v>
      </c>
      <c r="E45" s="45" t="s">
        <v>24</v>
      </c>
      <c r="F45" s="8">
        <v>44376</v>
      </c>
      <c r="G45" s="27">
        <v>242000</v>
      </c>
      <c r="H45" s="31">
        <v>15666</v>
      </c>
      <c r="I45" s="30">
        <f t="shared" si="14"/>
        <v>257666</v>
      </c>
      <c r="J45" s="31">
        <v>0</v>
      </c>
      <c r="K45" s="73" t="s">
        <v>123</v>
      </c>
    </row>
    <row r="46" spans="1:11" ht="38.25" x14ac:dyDescent="0.25">
      <c r="A46" s="67">
        <f t="shared" si="1"/>
        <v>36</v>
      </c>
      <c r="B46" s="56" t="s">
        <v>77</v>
      </c>
      <c r="C46" s="6" t="s">
        <v>132</v>
      </c>
      <c r="D46" s="18" t="s">
        <v>90</v>
      </c>
      <c r="E46" s="45" t="s">
        <v>135</v>
      </c>
      <c r="F46" s="8">
        <v>44561</v>
      </c>
      <c r="G46" s="31">
        <v>100000</v>
      </c>
      <c r="H46" s="31">
        <v>12323.79</v>
      </c>
      <c r="I46" s="27">
        <f t="shared" ref="I46:I47" si="15">SUM(G46+H46)</f>
        <v>112323.79000000001</v>
      </c>
      <c r="J46" s="31">
        <v>100000</v>
      </c>
      <c r="K46" s="73" t="s">
        <v>125</v>
      </c>
    </row>
    <row r="47" spans="1:11" ht="25.5" x14ac:dyDescent="0.25">
      <c r="A47" s="67">
        <f t="shared" si="1"/>
        <v>37</v>
      </c>
      <c r="B47" s="55" t="s">
        <v>78</v>
      </c>
      <c r="C47" s="6" t="s">
        <v>132</v>
      </c>
      <c r="D47" s="18" t="s">
        <v>91</v>
      </c>
      <c r="E47" s="45" t="s">
        <v>44</v>
      </c>
      <c r="F47" s="2">
        <v>44316</v>
      </c>
      <c r="G47" s="31">
        <v>1000000</v>
      </c>
      <c r="H47" s="31">
        <f t="shared" ref="H47:H53" si="16">G47*0.002/0.998</f>
        <v>2004.0080160320642</v>
      </c>
      <c r="I47" s="27">
        <f t="shared" si="15"/>
        <v>1002004.0080160321</v>
      </c>
      <c r="J47" s="31">
        <v>1000000</v>
      </c>
      <c r="K47" s="73" t="s">
        <v>122</v>
      </c>
    </row>
    <row r="48" spans="1:11" ht="38.25" x14ac:dyDescent="0.25">
      <c r="A48" s="67">
        <f t="shared" si="1"/>
        <v>38</v>
      </c>
      <c r="B48" s="55" t="s">
        <v>79</v>
      </c>
      <c r="C48" s="6" t="s">
        <v>132</v>
      </c>
      <c r="D48" s="18" t="s">
        <v>92</v>
      </c>
      <c r="E48" s="45" t="s">
        <v>135</v>
      </c>
      <c r="F48" s="2">
        <v>44286</v>
      </c>
      <c r="G48" s="30">
        <v>700000</v>
      </c>
      <c r="H48" s="31">
        <f t="shared" si="16"/>
        <v>1402.8056112224449</v>
      </c>
      <c r="I48" s="30">
        <f>SUM(G48+H48)</f>
        <v>701402.8056112224</v>
      </c>
      <c r="J48" s="31">
        <v>0</v>
      </c>
      <c r="K48" s="73" t="s">
        <v>98</v>
      </c>
    </row>
    <row r="49" spans="1:11" ht="25.5" x14ac:dyDescent="0.25">
      <c r="A49" s="67">
        <f t="shared" si="1"/>
        <v>39</v>
      </c>
      <c r="B49" s="55" t="s">
        <v>80</v>
      </c>
      <c r="C49" s="6" t="s">
        <v>132</v>
      </c>
      <c r="D49" s="18" t="s">
        <v>93</v>
      </c>
      <c r="E49" s="45" t="s">
        <v>44</v>
      </c>
      <c r="F49" s="2">
        <v>44316</v>
      </c>
      <c r="G49" s="30">
        <v>1000000</v>
      </c>
      <c r="H49" s="31">
        <f t="shared" si="16"/>
        <v>2004.0080160320642</v>
      </c>
      <c r="I49" s="30">
        <f t="shared" ref="I49:I50" si="17">SUM(G49+H49)</f>
        <v>1002004.0080160321</v>
      </c>
      <c r="J49" s="31">
        <v>1000000</v>
      </c>
      <c r="K49" s="73" t="s">
        <v>122</v>
      </c>
    </row>
    <row r="50" spans="1:11" ht="76.5" x14ac:dyDescent="0.25">
      <c r="A50" s="67">
        <f t="shared" si="1"/>
        <v>40</v>
      </c>
      <c r="B50" s="55" t="s">
        <v>81</v>
      </c>
      <c r="C50" s="6" t="s">
        <v>132</v>
      </c>
      <c r="D50" s="18" t="s">
        <v>94</v>
      </c>
      <c r="E50" s="45" t="s">
        <v>136</v>
      </c>
      <c r="F50" s="2">
        <v>44561</v>
      </c>
      <c r="G50" s="30">
        <v>100000</v>
      </c>
      <c r="H50" s="31">
        <f t="shared" si="16"/>
        <v>200.40080160320642</v>
      </c>
      <c r="I50" s="30">
        <f t="shared" si="17"/>
        <v>100200.4008016032</v>
      </c>
      <c r="J50" s="31">
        <v>0</v>
      </c>
      <c r="K50" s="73" t="s">
        <v>123</v>
      </c>
    </row>
    <row r="51" spans="1:11" ht="25.5" x14ac:dyDescent="0.25">
      <c r="A51" s="67">
        <f t="shared" si="1"/>
        <v>41</v>
      </c>
      <c r="B51" s="55" t="s">
        <v>82</v>
      </c>
      <c r="C51" s="6" t="s">
        <v>132</v>
      </c>
      <c r="D51" s="18" t="s">
        <v>95</v>
      </c>
      <c r="E51" s="45" t="s">
        <v>24</v>
      </c>
      <c r="F51" s="2">
        <v>44376</v>
      </c>
      <c r="G51" s="30">
        <v>250000</v>
      </c>
      <c r="H51" s="31">
        <v>1325</v>
      </c>
      <c r="I51" s="30">
        <f>SUM(G51+H51)</f>
        <v>251325</v>
      </c>
      <c r="J51" s="31">
        <v>0</v>
      </c>
      <c r="K51" s="73" t="s">
        <v>124</v>
      </c>
    </row>
    <row r="52" spans="1:11" x14ac:dyDescent="0.25">
      <c r="A52" s="67">
        <f t="shared" si="1"/>
        <v>42</v>
      </c>
      <c r="B52" s="57" t="s">
        <v>130</v>
      </c>
      <c r="C52" s="6" t="s">
        <v>132</v>
      </c>
      <c r="D52" s="18" t="s">
        <v>272</v>
      </c>
      <c r="E52" s="45" t="s">
        <v>135</v>
      </c>
      <c r="F52" s="2">
        <v>44286</v>
      </c>
      <c r="G52" s="30">
        <v>200000</v>
      </c>
      <c r="H52" s="31">
        <f>G52*0.002/0.998</f>
        <v>400.80160320641284</v>
      </c>
      <c r="I52" s="30">
        <f>SUM(G52+H52)</f>
        <v>200400.8016032064</v>
      </c>
      <c r="J52" s="31">
        <v>200000</v>
      </c>
      <c r="K52" s="73" t="s">
        <v>123</v>
      </c>
    </row>
    <row r="53" spans="1:11" ht="25.5" x14ac:dyDescent="0.25">
      <c r="A53" s="67">
        <f t="shared" si="1"/>
        <v>43</v>
      </c>
      <c r="B53" s="55" t="s">
        <v>83</v>
      </c>
      <c r="C53" s="6" t="s">
        <v>132</v>
      </c>
      <c r="D53" s="18" t="s">
        <v>96</v>
      </c>
      <c r="E53" s="45" t="s">
        <v>24</v>
      </c>
      <c r="F53" s="2">
        <v>44376</v>
      </c>
      <c r="G53" s="31">
        <v>500000</v>
      </c>
      <c r="H53" s="31">
        <f t="shared" si="16"/>
        <v>1002.0040080160321</v>
      </c>
      <c r="I53" s="30">
        <f t="shared" ref="I53:I64" si="18">SUM(G53+H53)</f>
        <v>501002.00400801603</v>
      </c>
      <c r="J53" s="31">
        <v>500000</v>
      </c>
      <c r="K53" s="73" t="s">
        <v>122</v>
      </c>
    </row>
    <row r="54" spans="1:11" ht="25.5" x14ac:dyDescent="0.25">
      <c r="A54" s="67">
        <f t="shared" si="1"/>
        <v>44</v>
      </c>
      <c r="B54" s="55" t="s">
        <v>84</v>
      </c>
      <c r="C54" s="6" t="s">
        <v>132</v>
      </c>
      <c r="D54" s="22" t="s">
        <v>271</v>
      </c>
      <c r="E54" s="45" t="s">
        <v>24</v>
      </c>
      <c r="F54" s="2">
        <v>44537</v>
      </c>
      <c r="G54" s="31">
        <v>800000</v>
      </c>
      <c r="H54" s="31">
        <v>5633</v>
      </c>
      <c r="I54" s="30">
        <f t="shared" si="18"/>
        <v>805633</v>
      </c>
      <c r="J54" s="31">
        <v>800000</v>
      </c>
      <c r="K54" s="73" t="s">
        <v>122</v>
      </c>
    </row>
    <row r="55" spans="1:11" ht="38.25" x14ac:dyDescent="0.25">
      <c r="A55" s="67">
        <f t="shared" si="1"/>
        <v>45</v>
      </c>
      <c r="B55" s="55" t="s">
        <v>85</v>
      </c>
      <c r="C55" s="6" t="s">
        <v>132</v>
      </c>
      <c r="D55" s="18" t="s">
        <v>97</v>
      </c>
      <c r="E55" s="45" t="s">
        <v>27</v>
      </c>
      <c r="F55" s="2">
        <v>44316</v>
      </c>
      <c r="G55" s="31">
        <v>2071901.33</v>
      </c>
      <c r="H55" s="31">
        <v>4153</v>
      </c>
      <c r="I55" s="30">
        <f t="shared" si="18"/>
        <v>2076054.33</v>
      </c>
      <c r="J55" s="31">
        <v>2071901.33</v>
      </c>
      <c r="K55" s="73" t="s">
        <v>122</v>
      </c>
    </row>
    <row r="56" spans="1:11" x14ac:dyDescent="0.25">
      <c r="A56" s="67">
        <f t="shared" si="1"/>
        <v>46</v>
      </c>
      <c r="B56" s="55" t="s">
        <v>86</v>
      </c>
      <c r="C56" s="6" t="s">
        <v>132</v>
      </c>
      <c r="D56" s="18" t="s">
        <v>270</v>
      </c>
      <c r="E56" s="45" t="s">
        <v>135</v>
      </c>
      <c r="F56" s="2">
        <v>44377</v>
      </c>
      <c r="G56" s="31">
        <v>500000</v>
      </c>
      <c r="H56" s="31">
        <v>1000</v>
      </c>
      <c r="I56" s="30">
        <f t="shared" si="18"/>
        <v>501000</v>
      </c>
      <c r="J56" s="31">
        <v>500000</v>
      </c>
      <c r="K56" s="73" t="s">
        <v>123</v>
      </c>
    </row>
    <row r="57" spans="1:11" ht="38.25" x14ac:dyDescent="0.25">
      <c r="A57" s="67">
        <f t="shared" si="1"/>
        <v>47</v>
      </c>
      <c r="B57" s="55" t="s">
        <v>102</v>
      </c>
      <c r="C57" s="6" t="s">
        <v>132</v>
      </c>
      <c r="D57" s="18" t="s">
        <v>103</v>
      </c>
      <c r="E57" s="45" t="s">
        <v>135</v>
      </c>
      <c r="F57" s="2">
        <v>44561</v>
      </c>
      <c r="G57" s="31">
        <v>100000</v>
      </c>
      <c r="H57" s="31">
        <v>650.4</v>
      </c>
      <c r="I57" s="30">
        <f t="shared" si="18"/>
        <v>100650.4</v>
      </c>
      <c r="J57" s="31">
        <v>67871.520000000004</v>
      </c>
      <c r="K57" s="73" t="s">
        <v>98</v>
      </c>
    </row>
    <row r="58" spans="1:11" ht="25.5" x14ac:dyDescent="0.25">
      <c r="A58" s="67">
        <f t="shared" si="1"/>
        <v>48</v>
      </c>
      <c r="B58" s="55" t="s">
        <v>104</v>
      </c>
      <c r="C58" s="6" t="s">
        <v>132</v>
      </c>
      <c r="D58" s="18" t="s">
        <v>269</v>
      </c>
      <c r="E58" s="45" t="s">
        <v>24</v>
      </c>
      <c r="F58" s="2">
        <v>44414</v>
      </c>
      <c r="G58" s="31">
        <v>500000</v>
      </c>
      <c r="H58" s="31">
        <f>G58*0.002/0.998</f>
        <v>1002.0040080160321</v>
      </c>
      <c r="I58" s="30">
        <f t="shared" si="18"/>
        <v>501002.00400801603</v>
      </c>
      <c r="J58" s="31">
        <v>0</v>
      </c>
      <c r="K58" s="73" t="s">
        <v>122</v>
      </c>
    </row>
    <row r="59" spans="1:11" ht="38.25" x14ac:dyDescent="0.25">
      <c r="A59" s="67">
        <f t="shared" si="1"/>
        <v>49</v>
      </c>
      <c r="B59" s="55" t="s">
        <v>105</v>
      </c>
      <c r="C59" s="6" t="s">
        <v>132</v>
      </c>
      <c r="D59" s="18" t="s">
        <v>106</v>
      </c>
      <c r="E59" s="45" t="s">
        <v>24</v>
      </c>
      <c r="F59" s="2">
        <v>44376</v>
      </c>
      <c r="G59" s="27">
        <v>597000</v>
      </c>
      <c r="H59" s="31">
        <v>1197</v>
      </c>
      <c r="I59" s="30">
        <f t="shared" si="18"/>
        <v>598197</v>
      </c>
      <c r="J59" s="31">
        <v>0</v>
      </c>
      <c r="K59" s="73" t="s">
        <v>123</v>
      </c>
    </row>
    <row r="60" spans="1:11" ht="38.25" x14ac:dyDescent="0.25">
      <c r="A60" s="67">
        <f t="shared" si="1"/>
        <v>50</v>
      </c>
      <c r="B60" s="55" t="s">
        <v>108</v>
      </c>
      <c r="C60" s="6" t="s">
        <v>132</v>
      </c>
      <c r="D60" s="18" t="s">
        <v>268</v>
      </c>
      <c r="E60" s="45" t="s">
        <v>107</v>
      </c>
      <c r="F60" s="2">
        <v>44565</v>
      </c>
      <c r="G60" s="27">
        <v>300000</v>
      </c>
      <c r="H60" s="31">
        <f t="shared" ref="H60" si="19">G60*0.002/0.998</f>
        <v>601.20240480961922</v>
      </c>
      <c r="I60" s="30">
        <f t="shared" si="18"/>
        <v>300601.20240480959</v>
      </c>
      <c r="J60" s="31">
        <v>0</v>
      </c>
      <c r="K60" s="73" t="s">
        <v>11</v>
      </c>
    </row>
    <row r="61" spans="1:11" ht="38.25" x14ac:dyDescent="0.25">
      <c r="A61" s="67">
        <f t="shared" si="1"/>
        <v>51</v>
      </c>
      <c r="B61" s="55" t="s">
        <v>109</v>
      </c>
      <c r="C61" s="6" t="s">
        <v>132</v>
      </c>
      <c r="D61" s="18" t="s">
        <v>267</v>
      </c>
      <c r="E61" s="45" t="s">
        <v>135</v>
      </c>
      <c r="F61" s="2">
        <v>44316</v>
      </c>
      <c r="G61" s="27">
        <v>224190</v>
      </c>
      <c r="H61" s="31">
        <v>501</v>
      </c>
      <c r="I61" s="30">
        <f t="shared" si="18"/>
        <v>224691</v>
      </c>
      <c r="J61" s="31">
        <v>0</v>
      </c>
      <c r="K61" s="73" t="s">
        <v>122</v>
      </c>
    </row>
    <row r="62" spans="1:11" ht="51" x14ac:dyDescent="0.25">
      <c r="A62" s="67">
        <f t="shared" si="1"/>
        <v>52</v>
      </c>
      <c r="B62" s="55" t="s">
        <v>110</v>
      </c>
      <c r="C62" s="6" t="s">
        <v>132</v>
      </c>
      <c r="D62" s="18" t="s">
        <v>266</v>
      </c>
      <c r="E62" s="45" t="s">
        <v>135</v>
      </c>
      <c r="F62" s="2">
        <v>44316</v>
      </c>
      <c r="G62" s="27">
        <v>224190</v>
      </c>
      <c r="H62" s="31">
        <v>501</v>
      </c>
      <c r="I62" s="30">
        <f t="shared" si="18"/>
        <v>224691</v>
      </c>
      <c r="J62" s="31">
        <v>0</v>
      </c>
      <c r="K62" s="73" t="s">
        <v>122</v>
      </c>
    </row>
    <row r="63" spans="1:11" ht="25.5" x14ac:dyDescent="0.25">
      <c r="A63" s="67">
        <f t="shared" si="1"/>
        <v>53</v>
      </c>
      <c r="B63" s="55" t="s">
        <v>111</v>
      </c>
      <c r="C63" s="6" t="s">
        <v>132</v>
      </c>
      <c r="D63" s="18" t="s">
        <v>265</v>
      </c>
      <c r="E63" s="45" t="s">
        <v>135</v>
      </c>
      <c r="F63" s="2">
        <v>44316</v>
      </c>
      <c r="G63" s="31">
        <v>968629.34</v>
      </c>
      <c r="H63" s="31">
        <v>2100</v>
      </c>
      <c r="I63" s="30">
        <f t="shared" si="18"/>
        <v>970729.34</v>
      </c>
      <c r="J63" s="31">
        <v>0</v>
      </c>
      <c r="K63" s="73" t="s">
        <v>122</v>
      </c>
    </row>
    <row r="64" spans="1:11" x14ac:dyDescent="0.25">
      <c r="A64" s="67">
        <f t="shared" si="1"/>
        <v>54</v>
      </c>
      <c r="B64" s="55" t="s">
        <v>112</v>
      </c>
      <c r="C64" s="6" t="s">
        <v>132</v>
      </c>
      <c r="D64" s="18" t="s">
        <v>264</v>
      </c>
      <c r="E64" s="45" t="s">
        <v>135</v>
      </c>
      <c r="F64" s="2">
        <v>44469</v>
      </c>
      <c r="G64" s="31">
        <v>603809.52</v>
      </c>
      <c r="H64" s="31">
        <v>1303</v>
      </c>
      <c r="I64" s="30">
        <f t="shared" si="18"/>
        <v>605112.52</v>
      </c>
      <c r="J64" s="31">
        <v>0</v>
      </c>
      <c r="K64" s="73" t="s">
        <v>122</v>
      </c>
    </row>
    <row r="65" spans="1:11" ht="25.5" x14ac:dyDescent="0.25">
      <c r="A65" s="67">
        <f t="shared" si="1"/>
        <v>55</v>
      </c>
      <c r="B65" s="55" t="s">
        <v>113</v>
      </c>
      <c r="C65" s="6" t="s">
        <v>132</v>
      </c>
      <c r="D65" s="18" t="s">
        <v>114</v>
      </c>
      <c r="E65" s="45" t="s">
        <v>135</v>
      </c>
      <c r="F65" s="2">
        <v>44561</v>
      </c>
      <c r="G65" s="31">
        <v>100000</v>
      </c>
      <c r="H65" s="31">
        <v>5960.08</v>
      </c>
      <c r="I65" s="30">
        <f t="shared" ref="I65:I121" si="20">SUM(G65+H65)</f>
        <v>105960.08</v>
      </c>
      <c r="J65" s="30">
        <v>0</v>
      </c>
      <c r="K65" s="73" t="s">
        <v>98</v>
      </c>
    </row>
    <row r="66" spans="1:11" ht="25.5" x14ac:dyDescent="0.25">
      <c r="A66" s="67">
        <f t="shared" si="1"/>
        <v>56</v>
      </c>
      <c r="B66" s="55" t="s">
        <v>128</v>
      </c>
      <c r="C66" s="6" t="s">
        <v>132</v>
      </c>
      <c r="D66" s="18" t="s">
        <v>129</v>
      </c>
      <c r="E66" s="45" t="s">
        <v>135</v>
      </c>
      <c r="F66" s="2">
        <v>44561</v>
      </c>
      <c r="G66" s="31">
        <v>150000</v>
      </c>
      <c r="H66" s="31">
        <v>824.04</v>
      </c>
      <c r="I66" s="27">
        <f t="shared" si="20"/>
        <v>150824.04</v>
      </c>
      <c r="J66" s="30">
        <v>0</v>
      </c>
      <c r="K66" s="73" t="s">
        <v>98</v>
      </c>
    </row>
    <row r="67" spans="1:11" ht="25.5" x14ac:dyDescent="0.25">
      <c r="A67" s="67">
        <f t="shared" si="1"/>
        <v>57</v>
      </c>
      <c r="B67" s="55" t="s">
        <v>115</v>
      </c>
      <c r="C67" s="6" t="s">
        <v>132</v>
      </c>
      <c r="D67" s="18" t="s">
        <v>116</v>
      </c>
      <c r="E67" s="45" t="s">
        <v>135</v>
      </c>
      <c r="F67" s="2">
        <v>44561</v>
      </c>
      <c r="G67" s="31">
        <v>500000</v>
      </c>
      <c r="H67" s="31">
        <v>1639.16</v>
      </c>
      <c r="I67" s="30">
        <f t="shared" si="20"/>
        <v>501639.16</v>
      </c>
      <c r="J67" s="30">
        <v>0</v>
      </c>
      <c r="K67" s="73" t="s">
        <v>98</v>
      </c>
    </row>
    <row r="68" spans="1:11" x14ac:dyDescent="0.25">
      <c r="A68" s="67">
        <f t="shared" si="1"/>
        <v>58</v>
      </c>
      <c r="B68" s="55" t="s">
        <v>117</v>
      </c>
      <c r="C68" s="6" t="s">
        <v>132</v>
      </c>
      <c r="D68" s="18" t="s">
        <v>263</v>
      </c>
      <c r="E68" s="45" t="s">
        <v>24</v>
      </c>
      <c r="F68" s="2">
        <v>44414</v>
      </c>
      <c r="G68" s="31">
        <v>400000</v>
      </c>
      <c r="H68" s="31">
        <v>802</v>
      </c>
      <c r="I68" s="30">
        <f t="shared" si="20"/>
        <v>400802</v>
      </c>
      <c r="J68" s="31">
        <v>400000</v>
      </c>
      <c r="K68" s="73" t="s">
        <v>122</v>
      </c>
    </row>
    <row r="69" spans="1:11" ht="25.5" x14ac:dyDescent="0.25">
      <c r="A69" s="67">
        <f t="shared" si="1"/>
        <v>59</v>
      </c>
      <c r="B69" s="55" t="s">
        <v>118</v>
      </c>
      <c r="C69" s="6" t="s">
        <v>132</v>
      </c>
      <c r="D69" s="18" t="s">
        <v>119</v>
      </c>
      <c r="E69" s="45" t="s">
        <v>24</v>
      </c>
      <c r="F69" s="2">
        <v>44376</v>
      </c>
      <c r="G69" s="31">
        <v>200000</v>
      </c>
      <c r="H69" s="31">
        <v>4000</v>
      </c>
      <c r="I69" s="30">
        <f t="shared" si="20"/>
        <v>204000</v>
      </c>
      <c r="J69" s="31">
        <v>166000</v>
      </c>
      <c r="K69" s="73" t="s">
        <v>124</v>
      </c>
    </row>
    <row r="70" spans="1:11" x14ac:dyDescent="0.25">
      <c r="A70" s="67">
        <f t="shared" si="1"/>
        <v>60</v>
      </c>
      <c r="B70" s="55" t="s">
        <v>120</v>
      </c>
      <c r="C70" s="6" t="s">
        <v>132</v>
      </c>
      <c r="D70" s="22" t="s">
        <v>262</v>
      </c>
      <c r="E70" s="45" t="s">
        <v>135</v>
      </c>
      <c r="F70" s="2">
        <v>44408</v>
      </c>
      <c r="G70" s="31">
        <v>222857.14</v>
      </c>
      <c r="H70" s="31">
        <v>501</v>
      </c>
      <c r="I70" s="30">
        <f t="shared" si="20"/>
        <v>223358.14</v>
      </c>
      <c r="J70" s="31">
        <v>0</v>
      </c>
      <c r="K70" s="73" t="s">
        <v>122</v>
      </c>
    </row>
    <row r="71" spans="1:11" ht="38.25" x14ac:dyDescent="0.25">
      <c r="A71" s="67">
        <f t="shared" si="1"/>
        <v>61</v>
      </c>
      <c r="B71" s="55" t="s">
        <v>222</v>
      </c>
      <c r="C71" s="6" t="s">
        <v>132</v>
      </c>
      <c r="D71" s="18" t="s">
        <v>126</v>
      </c>
      <c r="E71" s="45" t="s">
        <v>135</v>
      </c>
      <c r="F71" s="2">
        <v>44561</v>
      </c>
      <c r="G71" s="31">
        <v>185909.98</v>
      </c>
      <c r="H71" s="31">
        <v>923.82</v>
      </c>
      <c r="I71" s="30">
        <f t="shared" si="20"/>
        <v>186833.80000000002</v>
      </c>
      <c r="J71" s="31">
        <v>0</v>
      </c>
      <c r="K71" s="73" t="s">
        <v>98</v>
      </c>
    </row>
    <row r="72" spans="1:11" ht="38.25" x14ac:dyDescent="0.25">
      <c r="A72" s="67">
        <f t="shared" si="1"/>
        <v>62</v>
      </c>
      <c r="B72" s="55" t="s">
        <v>127</v>
      </c>
      <c r="C72" s="5" t="s">
        <v>132</v>
      </c>
      <c r="D72" s="22" t="s">
        <v>261</v>
      </c>
      <c r="E72" s="45" t="s">
        <v>134</v>
      </c>
      <c r="F72" s="2">
        <v>44561</v>
      </c>
      <c r="G72" s="31">
        <v>911877.39</v>
      </c>
      <c r="H72" s="31">
        <v>1900</v>
      </c>
      <c r="I72" s="30">
        <f t="shared" si="20"/>
        <v>913777.39</v>
      </c>
      <c r="J72" s="31">
        <v>0</v>
      </c>
      <c r="K72" s="73" t="s">
        <v>122</v>
      </c>
    </row>
    <row r="73" spans="1:11" ht="25.5" x14ac:dyDescent="0.25">
      <c r="A73" s="67">
        <f t="shared" si="1"/>
        <v>63</v>
      </c>
      <c r="B73" s="55" t="s">
        <v>218</v>
      </c>
      <c r="C73" s="5" t="s">
        <v>132</v>
      </c>
      <c r="D73" s="22" t="s">
        <v>219</v>
      </c>
      <c r="E73" s="45" t="s">
        <v>36</v>
      </c>
      <c r="F73" s="2">
        <v>44323</v>
      </c>
      <c r="G73" s="31">
        <v>1000000</v>
      </c>
      <c r="H73" s="31">
        <v>0</v>
      </c>
      <c r="I73" s="30">
        <f t="shared" si="20"/>
        <v>1000000</v>
      </c>
      <c r="J73" s="31">
        <v>0</v>
      </c>
      <c r="K73" s="73" t="s">
        <v>23</v>
      </c>
    </row>
    <row r="74" spans="1:11" ht="25.5" x14ac:dyDescent="0.25">
      <c r="A74" s="67">
        <f t="shared" si="1"/>
        <v>64</v>
      </c>
      <c r="B74" s="55" t="s">
        <v>161</v>
      </c>
      <c r="C74" s="5" t="s">
        <v>132</v>
      </c>
      <c r="D74" s="18" t="s">
        <v>172</v>
      </c>
      <c r="E74" s="45" t="s">
        <v>136</v>
      </c>
      <c r="F74" s="2">
        <v>44561</v>
      </c>
      <c r="G74" s="31">
        <v>100000</v>
      </c>
      <c r="H74" s="31">
        <v>292.57</v>
      </c>
      <c r="I74" s="30">
        <f t="shared" si="20"/>
        <v>100292.57</v>
      </c>
      <c r="J74" s="31">
        <v>0</v>
      </c>
      <c r="K74" s="73" t="s">
        <v>123</v>
      </c>
    </row>
    <row r="75" spans="1:11" ht="25.5" x14ac:dyDescent="0.25">
      <c r="A75" s="67">
        <f t="shared" si="1"/>
        <v>65</v>
      </c>
      <c r="B75" s="55" t="s">
        <v>162</v>
      </c>
      <c r="C75" s="5" t="s">
        <v>132</v>
      </c>
      <c r="D75" s="18" t="s">
        <v>173</v>
      </c>
      <c r="E75" s="45" t="s">
        <v>24</v>
      </c>
      <c r="F75" s="2">
        <v>45145</v>
      </c>
      <c r="G75" s="31">
        <v>1225000</v>
      </c>
      <c r="H75" s="31">
        <v>2500</v>
      </c>
      <c r="I75" s="30">
        <f t="shared" si="20"/>
        <v>1227500</v>
      </c>
      <c r="J75" s="31">
        <v>0</v>
      </c>
      <c r="K75" s="73" t="s">
        <v>123</v>
      </c>
    </row>
    <row r="76" spans="1:11" ht="38.25" x14ac:dyDescent="0.25">
      <c r="A76" s="67">
        <f t="shared" ref="A76:A139" si="21">A75+1</f>
        <v>66</v>
      </c>
      <c r="B76" s="55" t="s">
        <v>137</v>
      </c>
      <c r="C76" s="5" t="s">
        <v>132</v>
      </c>
      <c r="D76" s="18" t="s">
        <v>260</v>
      </c>
      <c r="E76" s="45" t="s">
        <v>134</v>
      </c>
      <c r="F76" s="2">
        <v>44834</v>
      </c>
      <c r="G76" s="31">
        <v>764000</v>
      </c>
      <c r="H76" s="31">
        <v>3500</v>
      </c>
      <c r="I76" s="30">
        <f t="shared" si="20"/>
        <v>767500</v>
      </c>
      <c r="J76" s="31">
        <v>0</v>
      </c>
      <c r="K76" s="73" t="s">
        <v>122</v>
      </c>
    </row>
    <row r="77" spans="1:11" ht="38.25" x14ac:dyDescent="0.25">
      <c r="A77" s="67">
        <f t="shared" si="21"/>
        <v>67</v>
      </c>
      <c r="B77" s="55" t="s">
        <v>138</v>
      </c>
      <c r="C77" s="5" t="s">
        <v>132</v>
      </c>
      <c r="D77" s="18" t="s">
        <v>259</v>
      </c>
      <c r="E77" s="45" t="s">
        <v>134</v>
      </c>
      <c r="F77" s="2">
        <v>44742</v>
      </c>
      <c r="G77" s="31">
        <v>955000</v>
      </c>
      <c r="H77" s="31">
        <v>2000</v>
      </c>
      <c r="I77" s="30">
        <f t="shared" si="20"/>
        <v>957000</v>
      </c>
      <c r="J77" s="31">
        <v>0</v>
      </c>
      <c r="K77" s="73" t="s">
        <v>122</v>
      </c>
    </row>
    <row r="78" spans="1:11" ht="38.25" x14ac:dyDescent="0.25">
      <c r="A78" s="67">
        <f t="shared" si="21"/>
        <v>68</v>
      </c>
      <c r="B78" s="55" t="s">
        <v>139</v>
      </c>
      <c r="C78" s="5" t="s">
        <v>132</v>
      </c>
      <c r="D78" s="18" t="s">
        <v>258</v>
      </c>
      <c r="E78" s="45" t="s">
        <v>134</v>
      </c>
      <c r="F78" s="2">
        <v>44834</v>
      </c>
      <c r="G78" s="31">
        <v>955000</v>
      </c>
      <c r="H78" s="31">
        <v>1914</v>
      </c>
      <c r="I78" s="30">
        <f t="shared" si="20"/>
        <v>956914</v>
      </c>
      <c r="J78" s="31">
        <v>0</v>
      </c>
      <c r="K78" s="73" t="s">
        <v>122</v>
      </c>
    </row>
    <row r="79" spans="1:11" ht="25.5" x14ac:dyDescent="0.25">
      <c r="A79" s="67">
        <f t="shared" si="21"/>
        <v>69</v>
      </c>
      <c r="B79" s="55" t="s">
        <v>163</v>
      </c>
      <c r="C79" s="5" t="s">
        <v>132</v>
      </c>
      <c r="D79" s="18" t="s">
        <v>174</v>
      </c>
      <c r="E79" s="45" t="s">
        <v>135</v>
      </c>
      <c r="F79" s="2">
        <v>44365</v>
      </c>
      <c r="G79" s="31">
        <v>100000</v>
      </c>
      <c r="H79" s="31">
        <v>400.8</v>
      </c>
      <c r="I79" s="30">
        <f t="shared" si="20"/>
        <v>100400.8</v>
      </c>
      <c r="J79" s="31">
        <v>0</v>
      </c>
      <c r="K79" s="73" t="s">
        <v>98</v>
      </c>
    </row>
    <row r="80" spans="1:11" x14ac:dyDescent="0.25">
      <c r="A80" s="67">
        <f t="shared" si="21"/>
        <v>70</v>
      </c>
      <c r="B80" s="55" t="s">
        <v>164</v>
      </c>
      <c r="C80" s="5" t="s">
        <v>132</v>
      </c>
      <c r="D80" s="18" t="s">
        <v>175</v>
      </c>
      <c r="E80" s="45" t="s">
        <v>24</v>
      </c>
      <c r="F80" s="2">
        <v>44537</v>
      </c>
      <c r="G80" s="31">
        <v>245000</v>
      </c>
      <c r="H80" s="31">
        <v>501</v>
      </c>
      <c r="I80" s="30">
        <f t="shared" si="20"/>
        <v>245501</v>
      </c>
      <c r="J80" s="31">
        <v>0</v>
      </c>
      <c r="K80" s="73" t="s">
        <v>98</v>
      </c>
    </row>
    <row r="81" spans="1:11" ht="25.5" x14ac:dyDescent="0.25">
      <c r="A81" s="67">
        <f t="shared" si="21"/>
        <v>71</v>
      </c>
      <c r="B81" s="55" t="s">
        <v>165</v>
      </c>
      <c r="C81" s="5" t="s">
        <v>132</v>
      </c>
      <c r="D81" s="18" t="s">
        <v>176</v>
      </c>
      <c r="E81" s="45" t="s">
        <v>135</v>
      </c>
      <c r="F81" s="2">
        <v>44561</v>
      </c>
      <c r="G81" s="11">
        <v>246000</v>
      </c>
      <c r="H81" s="31">
        <v>564.46</v>
      </c>
      <c r="I81" s="30">
        <f t="shared" si="20"/>
        <v>246564.46</v>
      </c>
      <c r="J81" s="31">
        <v>0</v>
      </c>
      <c r="K81" s="73" t="s">
        <v>98</v>
      </c>
    </row>
    <row r="82" spans="1:11" ht="38.25" x14ac:dyDescent="0.25">
      <c r="A82" s="67">
        <f t="shared" si="21"/>
        <v>72</v>
      </c>
      <c r="B82" s="55" t="s">
        <v>140</v>
      </c>
      <c r="C82" s="5" t="s">
        <v>132</v>
      </c>
      <c r="D82" s="18" t="s">
        <v>257</v>
      </c>
      <c r="E82" s="45" t="s">
        <v>107</v>
      </c>
      <c r="F82" s="2">
        <v>44546</v>
      </c>
      <c r="G82" s="11">
        <v>1468387</v>
      </c>
      <c r="H82" s="31">
        <v>3000</v>
      </c>
      <c r="I82" s="30">
        <f t="shared" si="20"/>
        <v>1471387</v>
      </c>
      <c r="J82" s="31">
        <v>0</v>
      </c>
      <c r="K82" s="73" t="s">
        <v>122</v>
      </c>
    </row>
    <row r="83" spans="1:11" ht="38.25" x14ac:dyDescent="0.25">
      <c r="A83" s="67">
        <f t="shared" si="21"/>
        <v>73</v>
      </c>
      <c r="B83" s="55" t="s">
        <v>141</v>
      </c>
      <c r="C83" s="5" t="s">
        <v>132</v>
      </c>
      <c r="D83" s="18" t="s">
        <v>256</v>
      </c>
      <c r="E83" s="45" t="s">
        <v>107</v>
      </c>
      <c r="F83" s="2">
        <v>44911</v>
      </c>
      <c r="G83" s="31">
        <v>1200000</v>
      </c>
      <c r="H83" s="31">
        <v>50000</v>
      </c>
      <c r="I83" s="30">
        <f t="shared" si="20"/>
        <v>1250000</v>
      </c>
      <c r="J83" s="31">
        <v>0</v>
      </c>
      <c r="K83" s="73" t="s">
        <v>122</v>
      </c>
    </row>
    <row r="84" spans="1:11" x14ac:dyDescent="0.25">
      <c r="A84" s="67">
        <f t="shared" si="21"/>
        <v>74</v>
      </c>
      <c r="B84" s="55" t="s">
        <v>142</v>
      </c>
      <c r="C84" s="5" t="s">
        <v>132</v>
      </c>
      <c r="D84" s="18" t="s">
        <v>255</v>
      </c>
      <c r="E84" s="45" t="s">
        <v>135</v>
      </c>
      <c r="F84" s="2">
        <v>44895</v>
      </c>
      <c r="G84" s="11">
        <v>382000</v>
      </c>
      <c r="H84" s="31">
        <v>802</v>
      </c>
      <c r="I84" s="30">
        <f t="shared" si="20"/>
        <v>382802</v>
      </c>
      <c r="J84" s="31">
        <v>0</v>
      </c>
      <c r="K84" s="73" t="s">
        <v>122</v>
      </c>
    </row>
    <row r="85" spans="1:11" ht="38.25" x14ac:dyDescent="0.25">
      <c r="A85" s="67">
        <f t="shared" si="21"/>
        <v>75</v>
      </c>
      <c r="B85" s="55" t="s">
        <v>166</v>
      </c>
      <c r="C85" s="5" t="s">
        <v>132</v>
      </c>
      <c r="D85" s="18" t="s">
        <v>177</v>
      </c>
      <c r="E85" s="45" t="s">
        <v>24</v>
      </c>
      <c r="F85" s="2">
        <v>44537</v>
      </c>
      <c r="G85" s="31">
        <v>765197</v>
      </c>
      <c r="H85" s="31">
        <v>1534</v>
      </c>
      <c r="I85" s="30">
        <f t="shared" si="20"/>
        <v>766731</v>
      </c>
      <c r="J85" s="31">
        <v>765197</v>
      </c>
      <c r="K85" s="73" t="s">
        <v>11</v>
      </c>
    </row>
    <row r="86" spans="1:11" x14ac:dyDescent="0.25">
      <c r="A86" s="67">
        <f t="shared" si="21"/>
        <v>76</v>
      </c>
      <c r="B86" s="55" t="s">
        <v>167</v>
      </c>
      <c r="C86" s="5" t="s">
        <v>132</v>
      </c>
      <c r="D86" s="21" t="s">
        <v>198</v>
      </c>
      <c r="E86" s="45" t="s">
        <v>24</v>
      </c>
      <c r="F86" s="2">
        <v>44523</v>
      </c>
      <c r="G86" s="30">
        <v>147000</v>
      </c>
      <c r="H86" s="31">
        <v>3000</v>
      </c>
      <c r="I86" s="30">
        <f t="shared" si="20"/>
        <v>150000</v>
      </c>
      <c r="J86" s="31">
        <v>0</v>
      </c>
      <c r="K86" s="73" t="s">
        <v>124</v>
      </c>
    </row>
    <row r="87" spans="1:11" ht="38.25" x14ac:dyDescent="0.25">
      <c r="A87" s="67">
        <f t="shared" si="21"/>
        <v>77</v>
      </c>
      <c r="B87" s="55" t="s">
        <v>143</v>
      </c>
      <c r="C87" s="5" t="s">
        <v>132</v>
      </c>
      <c r="D87" s="23" t="s">
        <v>197</v>
      </c>
      <c r="E87" s="45" t="s">
        <v>107</v>
      </c>
      <c r="F87" s="2">
        <v>44363</v>
      </c>
      <c r="G87" s="11">
        <v>1600000</v>
      </c>
      <c r="H87" s="31">
        <v>3500</v>
      </c>
      <c r="I87" s="30">
        <f t="shared" si="20"/>
        <v>1603500</v>
      </c>
      <c r="J87" s="31">
        <v>0</v>
      </c>
      <c r="K87" s="73" t="s">
        <v>122</v>
      </c>
    </row>
    <row r="88" spans="1:11" ht="25.5" x14ac:dyDescent="0.25">
      <c r="A88" s="67">
        <f t="shared" si="21"/>
        <v>78</v>
      </c>
      <c r="B88" s="55" t="s">
        <v>168</v>
      </c>
      <c r="C88" s="5" t="s">
        <v>132</v>
      </c>
      <c r="D88" s="24" t="s">
        <v>178</v>
      </c>
      <c r="E88" s="45" t="s">
        <v>24</v>
      </c>
      <c r="F88" s="2">
        <v>44542</v>
      </c>
      <c r="G88" s="11">
        <v>186200</v>
      </c>
      <c r="H88" s="31">
        <v>10000</v>
      </c>
      <c r="I88" s="30">
        <f t="shared" si="20"/>
        <v>196200</v>
      </c>
      <c r="J88" s="31">
        <v>0</v>
      </c>
      <c r="K88" s="73" t="s">
        <v>124</v>
      </c>
    </row>
    <row r="89" spans="1:11" x14ac:dyDescent="0.25">
      <c r="A89" s="67">
        <f t="shared" si="21"/>
        <v>79</v>
      </c>
      <c r="B89" s="55" t="s">
        <v>144</v>
      </c>
      <c r="C89" s="5" t="s">
        <v>132</v>
      </c>
      <c r="D89" s="18" t="s">
        <v>254</v>
      </c>
      <c r="E89" s="45" t="s">
        <v>24</v>
      </c>
      <c r="F89" s="2">
        <v>44878</v>
      </c>
      <c r="G89" s="31">
        <v>294000</v>
      </c>
      <c r="H89" s="31">
        <v>600</v>
      </c>
      <c r="I89" s="30">
        <f t="shared" si="20"/>
        <v>294600</v>
      </c>
      <c r="J89" s="31">
        <v>0</v>
      </c>
      <c r="K89" s="73" t="s">
        <v>122</v>
      </c>
    </row>
    <row r="90" spans="1:11" ht="51" x14ac:dyDescent="0.25">
      <c r="A90" s="67">
        <f t="shared" si="21"/>
        <v>80</v>
      </c>
      <c r="B90" s="55" t="s">
        <v>145</v>
      </c>
      <c r="C90" s="5" t="s">
        <v>132</v>
      </c>
      <c r="D90" s="18" t="s">
        <v>253</v>
      </c>
      <c r="E90" s="45" t="s">
        <v>134</v>
      </c>
      <c r="F90" s="2">
        <v>44895</v>
      </c>
      <c r="G90" s="31">
        <v>3809813.97</v>
      </c>
      <c r="H90" s="31">
        <v>11574</v>
      </c>
      <c r="I90" s="30">
        <f t="shared" si="20"/>
        <v>3821387.97</v>
      </c>
      <c r="J90" s="31">
        <v>0</v>
      </c>
      <c r="K90" s="73" t="s">
        <v>122</v>
      </c>
    </row>
    <row r="91" spans="1:11" ht="25.5" x14ac:dyDescent="0.25">
      <c r="A91" s="67">
        <f t="shared" si="21"/>
        <v>81</v>
      </c>
      <c r="B91" s="55" t="s">
        <v>146</v>
      </c>
      <c r="C91" s="5" t="s">
        <v>132</v>
      </c>
      <c r="D91" s="18" t="s">
        <v>252</v>
      </c>
      <c r="E91" s="45" t="s">
        <v>134</v>
      </c>
      <c r="F91" s="2">
        <v>44895</v>
      </c>
      <c r="G91" s="31">
        <v>4025944.8</v>
      </c>
      <c r="H91" s="31">
        <v>8100</v>
      </c>
      <c r="I91" s="30">
        <f t="shared" si="20"/>
        <v>4034044.8</v>
      </c>
      <c r="J91" s="31">
        <v>0</v>
      </c>
      <c r="K91" s="73" t="s">
        <v>122</v>
      </c>
    </row>
    <row r="92" spans="1:11" ht="51" x14ac:dyDescent="0.25">
      <c r="A92" s="67">
        <f t="shared" si="21"/>
        <v>82</v>
      </c>
      <c r="B92" s="55" t="s">
        <v>147</v>
      </c>
      <c r="C92" s="5" t="s">
        <v>132</v>
      </c>
      <c r="D92" s="18" t="s">
        <v>251</v>
      </c>
      <c r="E92" s="45" t="s">
        <v>134</v>
      </c>
      <c r="F92" s="2">
        <v>44895</v>
      </c>
      <c r="G92" s="31">
        <v>1986141.2</v>
      </c>
      <c r="H92" s="31">
        <v>4000</v>
      </c>
      <c r="I92" s="30">
        <f t="shared" si="20"/>
        <v>1990141.2</v>
      </c>
      <c r="J92" s="31">
        <v>0</v>
      </c>
      <c r="K92" s="73" t="s">
        <v>122</v>
      </c>
    </row>
    <row r="93" spans="1:11" ht="51" x14ac:dyDescent="0.25">
      <c r="A93" s="67">
        <f t="shared" si="21"/>
        <v>83</v>
      </c>
      <c r="B93" s="55" t="s">
        <v>148</v>
      </c>
      <c r="C93" s="5" t="s">
        <v>132</v>
      </c>
      <c r="D93" s="18" t="s">
        <v>157</v>
      </c>
      <c r="E93" s="45" t="s">
        <v>134</v>
      </c>
      <c r="F93" s="2">
        <v>44895</v>
      </c>
      <c r="G93" s="31">
        <v>4868742.8</v>
      </c>
      <c r="H93" s="31">
        <v>14156</v>
      </c>
      <c r="I93" s="30">
        <f t="shared" si="20"/>
        <v>4882898.8</v>
      </c>
      <c r="J93" s="31">
        <v>0</v>
      </c>
      <c r="K93" s="73" t="s">
        <v>122</v>
      </c>
    </row>
    <row r="94" spans="1:11" ht="38.25" x14ac:dyDescent="0.25">
      <c r="A94" s="67">
        <f t="shared" si="21"/>
        <v>84</v>
      </c>
      <c r="B94" s="55" t="s">
        <v>149</v>
      </c>
      <c r="C94" s="5" t="s">
        <v>132</v>
      </c>
      <c r="D94" s="21" t="s">
        <v>250</v>
      </c>
      <c r="E94" s="45" t="s">
        <v>134</v>
      </c>
      <c r="F94" s="2">
        <v>44895</v>
      </c>
      <c r="G94" s="31">
        <v>4054594.8</v>
      </c>
      <c r="H94" s="31">
        <v>8126</v>
      </c>
      <c r="I94" s="30">
        <f t="shared" si="20"/>
        <v>4062720.8</v>
      </c>
      <c r="J94" s="31">
        <v>0</v>
      </c>
      <c r="K94" s="73" t="s">
        <v>122</v>
      </c>
    </row>
    <row r="95" spans="1:11" ht="38.25" x14ac:dyDescent="0.25">
      <c r="A95" s="67">
        <f t="shared" si="21"/>
        <v>85</v>
      </c>
      <c r="B95" s="55" t="s">
        <v>150</v>
      </c>
      <c r="C95" s="5" t="s">
        <v>132</v>
      </c>
      <c r="D95" s="18" t="s">
        <v>249</v>
      </c>
      <c r="E95" s="45" t="s">
        <v>134</v>
      </c>
      <c r="F95" s="2">
        <v>44895</v>
      </c>
      <c r="G95" s="34">
        <v>1910000</v>
      </c>
      <c r="H95" s="34">
        <v>4100</v>
      </c>
      <c r="I95" s="30">
        <f t="shared" si="20"/>
        <v>1914100</v>
      </c>
      <c r="J95" s="31">
        <v>0</v>
      </c>
      <c r="K95" s="73" t="s">
        <v>122</v>
      </c>
    </row>
    <row r="96" spans="1:11" ht="51" x14ac:dyDescent="0.25">
      <c r="A96" s="67">
        <f t="shared" si="21"/>
        <v>86</v>
      </c>
      <c r="B96" s="55" t="s">
        <v>169</v>
      </c>
      <c r="C96" s="5" t="s">
        <v>132</v>
      </c>
      <c r="D96" s="18" t="s">
        <v>179</v>
      </c>
      <c r="E96" s="45" t="s">
        <v>158</v>
      </c>
      <c r="F96" s="2">
        <v>44895</v>
      </c>
      <c r="G96" s="31">
        <v>955000</v>
      </c>
      <c r="H96" s="31">
        <v>2100</v>
      </c>
      <c r="I96" s="30">
        <f t="shared" si="20"/>
        <v>957100</v>
      </c>
      <c r="J96" s="31">
        <v>0</v>
      </c>
      <c r="K96" s="73" t="s">
        <v>11</v>
      </c>
    </row>
    <row r="97" spans="1:11" ht="25.5" x14ac:dyDescent="0.25">
      <c r="A97" s="67">
        <f t="shared" si="21"/>
        <v>87</v>
      </c>
      <c r="B97" s="55" t="s">
        <v>151</v>
      </c>
      <c r="C97" s="5" t="s">
        <v>132</v>
      </c>
      <c r="D97" s="18" t="s">
        <v>248</v>
      </c>
      <c r="E97" s="45" t="s">
        <v>158</v>
      </c>
      <c r="F97" s="2">
        <v>44316</v>
      </c>
      <c r="G97" s="31">
        <v>955000</v>
      </c>
      <c r="H97" s="31">
        <v>2000</v>
      </c>
      <c r="I97" s="30">
        <f t="shared" si="20"/>
        <v>957000</v>
      </c>
      <c r="J97" s="31">
        <v>0</v>
      </c>
      <c r="K97" s="73" t="s">
        <v>122</v>
      </c>
    </row>
    <row r="98" spans="1:11" ht="25.5" x14ac:dyDescent="0.25">
      <c r="A98" s="67">
        <f t="shared" si="21"/>
        <v>88</v>
      </c>
      <c r="B98" s="55" t="s">
        <v>152</v>
      </c>
      <c r="C98" s="5" t="s">
        <v>132</v>
      </c>
      <c r="D98" s="18" t="s">
        <v>247</v>
      </c>
      <c r="E98" s="45" t="s">
        <v>134</v>
      </c>
      <c r="F98" s="2">
        <v>44895</v>
      </c>
      <c r="G98" s="31">
        <v>1413400</v>
      </c>
      <c r="H98" s="31">
        <v>3000</v>
      </c>
      <c r="I98" s="30">
        <f t="shared" si="20"/>
        <v>1416400</v>
      </c>
      <c r="J98" s="31">
        <v>0</v>
      </c>
      <c r="K98" s="73" t="s">
        <v>122</v>
      </c>
    </row>
    <row r="99" spans="1:11" ht="38.25" x14ac:dyDescent="0.25">
      <c r="A99" s="67">
        <f t="shared" si="21"/>
        <v>89</v>
      </c>
      <c r="B99" s="55" t="s">
        <v>153</v>
      </c>
      <c r="C99" s="5" t="s">
        <v>132</v>
      </c>
      <c r="D99" s="18" t="s">
        <v>246</v>
      </c>
      <c r="E99" s="45" t="s">
        <v>134</v>
      </c>
      <c r="F99" s="2">
        <v>44895</v>
      </c>
      <c r="G99" s="31">
        <v>955000</v>
      </c>
      <c r="H99" s="31">
        <v>1915</v>
      </c>
      <c r="I99" s="30">
        <f t="shared" si="20"/>
        <v>956915</v>
      </c>
      <c r="J99" s="31">
        <v>0</v>
      </c>
      <c r="K99" s="73" t="s">
        <v>122</v>
      </c>
    </row>
    <row r="100" spans="1:11" ht="25.5" x14ac:dyDescent="0.25">
      <c r="A100" s="67">
        <f t="shared" si="21"/>
        <v>90</v>
      </c>
      <c r="B100" s="55" t="s">
        <v>154</v>
      </c>
      <c r="C100" s="5" t="s">
        <v>132</v>
      </c>
      <c r="D100" s="18" t="s">
        <v>159</v>
      </c>
      <c r="E100" s="45" t="s">
        <v>160</v>
      </c>
      <c r="F100" s="2">
        <v>44909</v>
      </c>
      <c r="G100" s="31">
        <v>1540500</v>
      </c>
      <c r="H100" s="31">
        <v>3100</v>
      </c>
      <c r="I100" s="30">
        <f t="shared" si="20"/>
        <v>1543600</v>
      </c>
      <c r="J100" s="31">
        <v>436000</v>
      </c>
      <c r="K100" s="73" t="s">
        <v>122</v>
      </c>
    </row>
    <row r="101" spans="1:11" ht="38.25" x14ac:dyDescent="0.25">
      <c r="A101" s="67">
        <f t="shared" si="21"/>
        <v>91</v>
      </c>
      <c r="B101" s="55" t="s">
        <v>155</v>
      </c>
      <c r="C101" s="5" t="s">
        <v>132</v>
      </c>
      <c r="D101" s="18" t="s">
        <v>245</v>
      </c>
      <c r="E101" s="45" t="s">
        <v>135</v>
      </c>
      <c r="F101" s="2">
        <v>44592</v>
      </c>
      <c r="G101" s="40">
        <v>1719000</v>
      </c>
      <c r="H101" s="31">
        <v>3650</v>
      </c>
      <c r="I101" s="30">
        <f t="shared" si="20"/>
        <v>1722650</v>
      </c>
      <c r="J101" s="31">
        <v>0</v>
      </c>
      <c r="K101" s="73" t="s">
        <v>122</v>
      </c>
    </row>
    <row r="102" spans="1:11" ht="25.5" x14ac:dyDescent="0.25">
      <c r="A102" s="67">
        <f t="shared" si="21"/>
        <v>92</v>
      </c>
      <c r="B102" s="55" t="s">
        <v>156</v>
      </c>
      <c r="C102" s="5" t="s">
        <v>132</v>
      </c>
      <c r="D102" s="18" t="s">
        <v>244</v>
      </c>
      <c r="E102" s="45" t="s">
        <v>160</v>
      </c>
      <c r="F102" s="2">
        <v>44905</v>
      </c>
      <c r="G102" s="40">
        <v>869500</v>
      </c>
      <c r="H102" s="31">
        <v>1700</v>
      </c>
      <c r="I102" s="30">
        <f t="shared" si="20"/>
        <v>871200</v>
      </c>
      <c r="J102" s="31">
        <v>0</v>
      </c>
      <c r="K102" s="73" t="s">
        <v>122</v>
      </c>
    </row>
    <row r="103" spans="1:11" ht="25.5" x14ac:dyDescent="0.25">
      <c r="A103" s="67">
        <f t="shared" si="21"/>
        <v>93</v>
      </c>
      <c r="B103" s="55" t="s">
        <v>170</v>
      </c>
      <c r="C103" s="5" t="s">
        <v>132</v>
      </c>
      <c r="D103" s="18" t="s">
        <v>199</v>
      </c>
      <c r="E103" s="45" t="s">
        <v>160</v>
      </c>
      <c r="F103" s="2">
        <v>44547</v>
      </c>
      <c r="G103" s="40">
        <v>140000</v>
      </c>
      <c r="H103" s="31">
        <v>970</v>
      </c>
      <c r="I103" s="30">
        <f t="shared" si="20"/>
        <v>140970</v>
      </c>
      <c r="J103" s="31">
        <v>0</v>
      </c>
      <c r="K103" s="73" t="s">
        <v>124</v>
      </c>
    </row>
    <row r="104" spans="1:11" ht="38.25" x14ac:dyDescent="0.25">
      <c r="A104" s="67">
        <f t="shared" si="21"/>
        <v>94</v>
      </c>
      <c r="B104" s="55" t="s">
        <v>171</v>
      </c>
      <c r="C104" s="5" t="s">
        <v>132</v>
      </c>
      <c r="D104" s="18" t="s">
        <v>200</v>
      </c>
      <c r="E104" s="45" t="s">
        <v>180</v>
      </c>
      <c r="F104" s="2">
        <v>44374</v>
      </c>
      <c r="G104" s="40">
        <v>500000</v>
      </c>
      <c r="H104" s="31">
        <v>3381.15</v>
      </c>
      <c r="I104" s="30">
        <f t="shared" si="20"/>
        <v>503381.15</v>
      </c>
      <c r="J104" s="31">
        <v>0</v>
      </c>
      <c r="K104" s="73" t="s">
        <v>124</v>
      </c>
    </row>
    <row r="105" spans="1:11" ht="38.25" x14ac:dyDescent="0.25">
      <c r="A105" s="67">
        <f t="shared" si="21"/>
        <v>95</v>
      </c>
      <c r="B105" s="58" t="s">
        <v>182</v>
      </c>
      <c r="C105" s="5" t="s">
        <v>132</v>
      </c>
      <c r="D105" s="18" t="s">
        <v>181</v>
      </c>
      <c r="E105" s="45" t="s">
        <v>9</v>
      </c>
      <c r="F105" s="2" t="s">
        <v>7</v>
      </c>
      <c r="G105" s="40">
        <v>6239600</v>
      </c>
      <c r="H105" s="31">
        <v>0</v>
      </c>
      <c r="I105" s="30">
        <f t="shared" si="20"/>
        <v>6239600</v>
      </c>
      <c r="J105" s="31">
        <v>6239600</v>
      </c>
      <c r="K105" s="73" t="s">
        <v>10</v>
      </c>
    </row>
    <row r="106" spans="1:11" ht="38.25" x14ac:dyDescent="0.25">
      <c r="A106" s="67">
        <f t="shared" si="21"/>
        <v>96</v>
      </c>
      <c r="B106" s="58" t="s">
        <v>183</v>
      </c>
      <c r="C106" s="5" t="s">
        <v>132</v>
      </c>
      <c r="D106" s="18" t="s">
        <v>181</v>
      </c>
      <c r="E106" s="45" t="s">
        <v>9</v>
      </c>
      <c r="F106" s="2" t="s">
        <v>7</v>
      </c>
      <c r="G106" s="40">
        <v>1390400</v>
      </c>
      <c r="H106" s="31">
        <v>0</v>
      </c>
      <c r="I106" s="30">
        <f t="shared" si="20"/>
        <v>1390400</v>
      </c>
      <c r="J106" s="31">
        <v>1390400</v>
      </c>
      <c r="K106" s="73" t="s">
        <v>10</v>
      </c>
    </row>
    <row r="107" spans="1:11" ht="38.25" x14ac:dyDescent="0.25">
      <c r="A107" s="67">
        <f t="shared" si="21"/>
        <v>97</v>
      </c>
      <c r="B107" s="58" t="s">
        <v>184</v>
      </c>
      <c r="C107" s="5" t="s">
        <v>132</v>
      </c>
      <c r="D107" s="18" t="s">
        <v>181</v>
      </c>
      <c r="E107" s="45" t="s">
        <v>9</v>
      </c>
      <c r="F107" s="2" t="s">
        <v>7</v>
      </c>
      <c r="G107" s="40">
        <v>881778</v>
      </c>
      <c r="H107" s="31">
        <v>0</v>
      </c>
      <c r="I107" s="30">
        <f t="shared" si="20"/>
        <v>881778</v>
      </c>
      <c r="J107" s="31">
        <v>881778</v>
      </c>
      <c r="K107" s="73" t="s">
        <v>10</v>
      </c>
    </row>
    <row r="108" spans="1:11" ht="38.25" x14ac:dyDescent="0.25">
      <c r="A108" s="67">
        <f t="shared" si="21"/>
        <v>98</v>
      </c>
      <c r="B108" s="58" t="s">
        <v>185</v>
      </c>
      <c r="C108" s="5" t="s">
        <v>132</v>
      </c>
      <c r="D108" s="18" t="s">
        <v>181</v>
      </c>
      <c r="E108" s="45" t="s">
        <v>9</v>
      </c>
      <c r="F108" s="2" t="s">
        <v>7</v>
      </c>
      <c r="G108" s="40">
        <v>615200</v>
      </c>
      <c r="H108" s="31">
        <v>0</v>
      </c>
      <c r="I108" s="30">
        <f t="shared" si="20"/>
        <v>615200</v>
      </c>
      <c r="J108" s="31">
        <v>615200</v>
      </c>
      <c r="K108" s="73" t="s">
        <v>10</v>
      </c>
    </row>
    <row r="109" spans="1:11" ht="38.25" x14ac:dyDescent="0.25">
      <c r="A109" s="67">
        <f t="shared" si="21"/>
        <v>99</v>
      </c>
      <c r="B109" s="58" t="s">
        <v>186</v>
      </c>
      <c r="C109" s="5" t="s">
        <v>132</v>
      </c>
      <c r="D109" s="18" t="s">
        <v>181</v>
      </c>
      <c r="E109" s="45" t="s">
        <v>9</v>
      </c>
      <c r="F109" s="2" t="s">
        <v>7</v>
      </c>
      <c r="G109" s="40">
        <v>497477</v>
      </c>
      <c r="H109" s="31">
        <v>0</v>
      </c>
      <c r="I109" s="30">
        <f t="shared" si="20"/>
        <v>497477</v>
      </c>
      <c r="J109" s="31">
        <v>497477</v>
      </c>
      <c r="K109" s="73" t="s">
        <v>10</v>
      </c>
    </row>
    <row r="110" spans="1:11" ht="25.5" x14ac:dyDescent="0.25">
      <c r="A110" s="67">
        <f t="shared" si="21"/>
        <v>100</v>
      </c>
      <c r="B110" s="58" t="s">
        <v>187</v>
      </c>
      <c r="C110" s="5" t="s">
        <v>132</v>
      </c>
      <c r="D110" s="18" t="s">
        <v>188</v>
      </c>
      <c r="E110" s="45" t="s">
        <v>9</v>
      </c>
      <c r="F110" s="2" t="s">
        <v>7</v>
      </c>
      <c r="G110" s="40">
        <v>600000</v>
      </c>
      <c r="H110" s="31">
        <v>0</v>
      </c>
      <c r="I110" s="30">
        <f t="shared" si="20"/>
        <v>600000</v>
      </c>
      <c r="J110" s="31">
        <v>600000</v>
      </c>
      <c r="K110" s="73" t="s">
        <v>10</v>
      </c>
    </row>
    <row r="111" spans="1:11" ht="25.5" x14ac:dyDescent="0.25">
      <c r="A111" s="67">
        <f t="shared" si="21"/>
        <v>101</v>
      </c>
      <c r="B111" s="58" t="s">
        <v>189</v>
      </c>
      <c r="C111" s="5" t="s">
        <v>132</v>
      </c>
      <c r="D111" s="18" t="s">
        <v>190</v>
      </c>
      <c r="E111" s="45" t="s">
        <v>9</v>
      </c>
      <c r="F111" s="2" t="s">
        <v>7</v>
      </c>
      <c r="G111" s="40">
        <v>999850</v>
      </c>
      <c r="H111" s="31">
        <v>0</v>
      </c>
      <c r="I111" s="30">
        <f t="shared" si="20"/>
        <v>999850</v>
      </c>
      <c r="J111" s="31">
        <v>999850</v>
      </c>
      <c r="K111" s="73" t="s">
        <v>10</v>
      </c>
    </row>
    <row r="112" spans="1:11" ht="38.25" x14ac:dyDescent="0.25">
      <c r="A112" s="67">
        <f t="shared" si="21"/>
        <v>102</v>
      </c>
      <c r="B112" s="58" t="s">
        <v>191</v>
      </c>
      <c r="C112" s="5" t="s">
        <v>132</v>
      </c>
      <c r="D112" s="18" t="s">
        <v>192</v>
      </c>
      <c r="E112" s="45" t="s">
        <v>9</v>
      </c>
      <c r="F112" s="2" t="s">
        <v>7</v>
      </c>
      <c r="G112" s="40">
        <v>1018700</v>
      </c>
      <c r="H112" s="31">
        <v>0</v>
      </c>
      <c r="I112" s="30">
        <f t="shared" si="20"/>
        <v>1018700</v>
      </c>
      <c r="J112" s="31">
        <v>1018700</v>
      </c>
      <c r="K112" s="73" t="s">
        <v>10</v>
      </c>
    </row>
    <row r="113" spans="1:11" ht="24" x14ac:dyDescent="0.25">
      <c r="A113" s="67">
        <f t="shared" si="21"/>
        <v>103</v>
      </c>
      <c r="B113" s="58" t="s">
        <v>193</v>
      </c>
      <c r="C113" s="5" t="s">
        <v>132</v>
      </c>
      <c r="D113" s="18" t="s">
        <v>194</v>
      </c>
      <c r="E113" s="45" t="s">
        <v>9</v>
      </c>
      <c r="F113" s="2" t="s">
        <v>7</v>
      </c>
      <c r="G113" s="40">
        <v>299993</v>
      </c>
      <c r="H113" s="31">
        <v>0</v>
      </c>
      <c r="I113" s="30">
        <f t="shared" si="20"/>
        <v>299993</v>
      </c>
      <c r="J113" s="31">
        <v>0</v>
      </c>
      <c r="K113" s="73" t="s">
        <v>10</v>
      </c>
    </row>
    <row r="114" spans="1:11" ht="24" x14ac:dyDescent="0.25">
      <c r="A114" s="67">
        <f t="shared" si="21"/>
        <v>104</v>
      </c>
      <c r="B114" s="59" t="s">
        <v>195</v>
      </c>
      <c r="C114" s="6" t="s">
        <v>132</v>
      </c>
      <c r="D114" s="18" t="s">
        <v>242</v>
      </c>
      <c r="E114" s="49" t="s">
        <v>9</v>
      </c>
      <c r="F114" s="8" t="s">
        <v>7</v>
      </c>
      <c r="G114" s="37">
        <v>726000</v>
      </c>
      <c r="H114" s="39">
        <v>0</v>
      </c>
      <c r="I114" s="38">
        <f t="shared" si="20"/>
        <v>726000</v>
      </c>
      <c r="J114" s="39">
        <v>0</v>
      </c>
      <c r="K114" s="75" t="s">
        <v>10</v>
      </c>
    </row>
    <row r="115" spans="1:11" ht="24" x14ac:dyDescent="0.25">
      <c r="A115" s="67">
        <f t="shared" si="21"/>
        <v>105</v>
      </c>
      <c r="B115" s="58" t="s">
        <v>202</v>
      </c>
      <c r="C115" s="5" t="s">
        <v>132</v>
      </c>
      <c r="D115" s="19" t="s">
        <v>203</v>
      </c>
      <c r="E115" s="45" t="s">
        <v>9</v>
      </c>
      <c r="F115" s="2" t="s">
        <v>7</v>
      </c>
      <c r="G115" s="41">
        <v>66320</v>
      </c>
      <c r="H115" s="31">
        <v>0</v>
      </c>
      <c r="I115" s="38">
        <f t="shared" si="20"/>
        <v>66320</v>
      </c>
      <c r="J115" s="34">
        <v>66320</v>
      </c>
      <c r="K115" s="71" t="s">
        <v>10</v>
      </c>
    </row>
    <row r="116" spans="1:11" ht="24" x14ac:dyDescent="0.25">
      <c r="A116" s="67">
        <f t="shared" si="21"/>
        <v>106</v>
      </c>
      <c r="B116" s="58" t="s">
        <v>204</v>
      </c>
      <c r="C116" s="5" t="s">
        <v>132</v>
      </c>
      <c r="D116" s="19" t="s">
        <v>205</v>
      </c>
      <c r="E116" s="45" t="s">
        <v>9</v>
      </c>
      <c r="F116" s="2" t="s">
        <v>7</v>
      </c>
      <c r="G116" s="41">
        <v>180000</v>
      </c>
      <c r="H116" s="31">
        <v>0</v>
      </c>
      <c r="I116" s="38">
        <f t="shared" si="20"/>
        <v>180000</v>
      </c>
      <c r="J116" s="42">
        <v>180000</v>
      </c>
      <c r="K116" s="71" t="s">
        <v>10</v>
      </c>
    </row>
    <row r="117" spans="1:11" ht="25.5" x14ac:dyDescent="0.25">
      <c r="A117" s="67">
        <f t="shared" si="21"/>
        <v>107</v>
      </c>
      <c r="B117" s="55" t="s">
        <v>228</v>
      </c>
      <c r="C117" s="5" t="s">
        <v>132</v>
      </c>
      <c r="D117" s="18" t="s">
        <v>233</v>
      </c>
      <c r="E117" s="45" t="s">
        <v>9</v>
      </c>
      <c r="F117" s="2" t="s">
        <v>7</v>
      </c>
      <c r="G117" s="31">
        <v>170350.39</v>
      </c>
      <c r="H117" s="31">
        <v>0</v>
      </c>
      <c r="I117" s="38">
        <f t="shared" si="20"/>
        <v>170350.39</v>
      </c>
      <c r="J117" s="27">
        <v>125000</v>
      </c>
      <c r="K117" s="71" t="s">
        <v>10</v>
      </c>
    </row>
    <row r="118" spans="1:11" ht="25.5" x14ac:dyDescent="0.25">
      <c r="A118" s="67">
        <f t="shared" si="21"/>
        <v>108</v>
      </c>
      <c r="B118" s="55" t="s">
        <v>229</v>
      </c>
      <c r="C118" s="5" t="s">
        <v>132</v>
      </c>
      <c r="D118" s="18" t="s">
        <v>234</v>
      </c>
      <c r="E118" s="45" t="s">
        <v>9</v>
      </c>
      <c r="F118" s="2" t="s">
        <v>7</v>
      </c>
      <c r="G118" s="31">
        <v>173934.85</v>
      </c>
      <c r="H118" s="31">
        <v>0</v>
      </c>
      <c r="I118" s="38">
        <f t="shared" si="20"/>
        <v>173934.85</v>
      </c>
      <c r="J118" s="27">
        <v>0</v>
      </c>
      <c r="K118" s="71" t="s">
        <v>10</v>
      </c>
    </row>
    <row r="119" spans="1:11" ht="25.5" x14ac:dyDescent="0.25">
      <c r="A119" s="67">
        <f t="shared" si="21"/>
        <v>109</v>
      </c>
      <c r="B119" s="55" t="s">
        <v>230</v>
      </c>
      <c r="C119" s="5" t="s">
        <v>132</v>
      </c>
      <c r="D119" s="18" t="s">
        <v>235</v>
      </c>
      <c r="E119" s="45" t="s">
        <v>9</v>
      </c>
      <c r="F119" s="2" t="s">
        <v>7</v>
      </c>
      <c r="G119" s="31">
        <v>173327.34</v>
      </c>
      <c r="H119" s="31">
        <v>0</v>
      </c>
      <c r="I119" s="38">
        <f t="shared" si="20"/>
        <v>173327.34</v>
      </c>
      <c r="J119" s="27">
        <v>125000</v>
      </c>
      <c r="K119" s="71" t="s">
        <v>10</v>
      </c>
    </row>
    <row r="120" spans="1:11" ht="25.5" x14ac:dyDescent="0.25">
      <c r="A120" s="67">
        <f t="shared" si="21"/>
        <v>110</v>
      </c>
      <c r="B120" s="55" t="s">
        <v>231</v>
      </c>
      <c r="C120" s="5" t="s">
        <v>132</v>
      </c>
      <c r="D120" s="18" t="s">
        <v>236</v>
      </c>
      <c r="E120" s="45" t="s">
        <v>9</v>
      </c>
      <c r="F120" s="2" t="s">
        <v>7</v>
      </c>
      <c r="G120" s="31">
        <v>173408.25</v>
      </c>
      <c r="H120" s="31">
        <v>0</v>
      </c>
      <c r="I120" s="38">
        <f t="shared" si="20"/>
        <v>173408.25</v>
      </c>
      <c r="J120" s="27">
        <v>125000</v>
      </c>
      <c r="K120" s="71" t="s">
        <v>10</v>
      </c>
    </row>
    <row r="121" spans="1:11" ht="25.5" x14ac:dyDescent="0.25">
      <c r="A121" s="67">
        <f t="shared" si="21"/>
        <v>111</v>
      </c>
      <c r="B121" s="55" t="s">
        <v>232</v>
      </c>
      <c r="C121" s="5" t="s">
        <v>132</v>
      </c>
      <c r="D121" s="18" t="s">
        <v>237</v>
      </c>
      <c r="E121" s="45" t="s">
        <v>9</v>
      </c>
      <c r="F121" s="2" t="s">
        <v>7</v>
      </c>
      <c r="G121" s="31">
        <v>171500.11</v>
      </c>
      <c r="H121" s="31">
        <v>0</v>
      </c>
      <c r="I121" s="38">
        <f t="shared" si="20"/>
        <v>171500.11</v>
      </c>
      <c r="J121" s="27">
        <v>125000</v>
      </c>
      <c r="K121" s="71" t="s">
        <v>10</v>
      </c>
    </row>
    <row r="122" spans="1:11" ht="25.5" x14ac:dyDescent="0.25">
      <c r="A122" s="67">
        <f t="shared" si="21"/>
        <v>112</v>
      </c>
      <c r="B122" s="55" t="s">
        <v>209</v>
      </c>
      <c r="C122" s="5" t="s">
        <v>132</v>
      </c>
      <c r="D122" s="24" t="s">
        <v>243</v>
      </c>
      <c r="E122" s="45" t="s">
        <v>160</v>
      </c>
      <c r="F122" s="2">
        <v>45079</v>
      </c>
      <c r="G122" s="40">
        <v>384000</v>
      </c>
      <c r="H122" s="31">
        <v>1000</v>
      </c>
      <c r="I122" s="27">
        <f t="shared" ref="I122:I151" si="22">G122+H122</f>
        <v>385000</v>
      </c>
      <c r="J122" s="27">
        <v>0</v>
      </c>
      <c r="K122" s="71" t="s">
        <v>122</v>
      </c>
    </row>
    <row r="123" spans="1:11" ht="25.5" x14ac:dyDescent="0.25">
      <c r="A123" s="67">
        <f t="shared" si="21"/>
        <v>113</v>
      </c>
      <c r="B123" s="55" t="s">
        <v>224</v>
      </c>
      <c r="C123" s="5" t="s">
        <v>35</v>
      </c>
      <c r="D123" s="18" t="s">
        <v>223</v>
      </c>
      <c r="E123" s="45" t="s">
        <v>36</v>
      </c>
      <c r="F123" s="2">
        <v>44500</v>
      </c>
      <c r="G123" s="40">
        <v>387666.28</v>
      </c>
      <c r="H123" s="31">
        <v>0</v>
      </c>
      <c r="I123" s="27">
        <f t="shared" si="22"/>
        <v>387666.28</v>
      </c>
      <c r="J123" s="27">
        <v>0</v>
      </c>
      <c r="K123" s="71" t="s">
        <v>23</v>
      </c>
    </row>
    <row r="124" spans="1:11" ht="25.5" x14ac:dyDescent="0.25">
      <c r="A124" s="67">
        <f t="shared" si="21"/>
        <v>114</v>
      </c>
      <c r="B124" s="55" t="s">
        <v>207</v>
      </c>
      <c r="C124" s="5" t="s">
        <v>132</v>
      </c>
      <c r="D124" s="18" t="s">
        <v>238</v>
      </c>
      <c r="E124" s="45" t="s">
        <v>9</v>
      </c>
      <c r="F124" s="2" t="s">
        <v>7</v>
      </c>
      <c r="G124" s="40">
        <v>500000</v>
      </c>
      <c r="H124" s="31">
        <v>0</v>
      </c>
      <c r="I124" s="27">
        <f t="shared" si="22"/>
        <v>500000</v>
      </c>
      <c r="J124" s="27">
        <v>500000</v>
      </c>
      <c r="K124" s="71" t="s">
        <v>10</v>
      </c>
    </row>
    <row r="125" spans="1:11" ht="25.5" x14ac:dyDescent="0.25">
      <c r="A125" s="67">
        <f t="shared" si="21"/>
        <v>115</v>
      </c>
      <c r="B125" s="55" t="s">
        <v>207</v>
      </c>
      <c r="C125" s="5" t="s">
        <v>132</v>
      </c>
      <c r="D125" s="18" t="s">
        <v>239</v>
      </c>
      <c r="E125" s="45" t="s">
        <v>9</v>
      </c>
      <c r="F125" s="2" t="s">
        <v>7</v>
      </c>
      <c r="G125" s="40">
        <v>500000</v>
      </c>
      <c r="H125" s="31">
        <v>0</v>
      </c>
      <c r="I125" s="27">
        <f t="shared" si="22"/>
        <v>500000</v>
      </c>
      <c r="J125" s="27">
        <v>500000</v>
      </c>
      <c r="K125" s="71" t="s">
        <v>10</v>
      </c>
    </row>
    <row r="126" spans="1:11" ht="25.5" x14ac:dyDescent="0.25">
      <c r="A126" s="67">
        <f t="shared" si="21"/>
        <v>116</v>
      </c>
      <c r="B126" s="55" t="s">
        <v>208</v>
      </c>
      <c r="C126" s="5" t="s">
        <v>132</v>
      </c>
      <c r="D126" s="18" t="s">
        <v>238</v>
      </c>
      <c r="E126" s="45" t="s">
        <v>9</v>
      </c>
      <c r="F126" s="2" t="s">
        <v>7</v>
      </c>
      <c r="G126" s="40">
        <v>1000000</v>
      </c>
      <c r="H126" s="31">
        <v>0</v>
      </c>
      <c r="I126" s="27">
        <f t="shared" si="22"/>
        <v>1000000</v>
      </c>
      <c r="J126" s="27">
        <v>1000000</v>
      </c>
      <c r="K126" s="71" t="s">
        <v>10</v>
      </c>
    </row>
    <row r="127" spans="1:11" ht="25.5" x14ac:dyDescent="0.25">
      <c r="A127" s="67">
        <f t="shared" si="21"/>
        <v>117</v>
      </c>
      <c r="B127" s="55" t="s">
        <v>206</v>
      </c>
      <c r="C127" s="5" t="s">
        <v>132</v>
      </c>
      <c r="D127" s="18" t="s">
        <v>241</v>
      </c>
      <c r="E127" s="45" t="s">
        <v>9</v>
      </c>
      <c r="F127" s="2" t="s">
        <v>7</v>
      </c>
      <c r="G127" s="40">
        <v>797529</v>
      </c>
      <c r="H127" s="31">
        <v>0</v>
      </c>
      <c r="I127" s="27">
        <f t="shared" si="22"/>
        <v>797529</v>
      </c>
      <c r="J127" s="27">
        <v>0</v>
      </c>
      <c r="K127" s="71" t="s">
        <v>10</v>
      </c>
    </row>
    <row r="128" spans="1:11" ht="25.5" x14ac:dyDescent="0.25">
      <c r="A128" s="67">
        <f t="shared" si="21"/>
        <v>118</v>
      </c>
      <c r="B128" s="55" t="s">
        <v>240</v>
      </c>
      <c r="C128" s="5" t="s">
        <v>132</v>
      </c>
      <c r="D128" s="18" t="s">
        <v>241</v>
      </c>
      <c r="E128" s="45" t="s">
        <v>9</v>
      </c>
      <c r="F128" s="2" t="s">
        <v>7</v>
      </c>
      <c r="G128" s="40">
        <v>252430</v>
      </c>
      <c r="H128" s="31">
        <v>0</v>
      </c>
      <c r="I128" s="27">
        <f t="shared" si="22"/>
        <v>252430</v>
      </c>
      <c r="J128" s="27">
        <v>0</v>
      </c>
      <c r="K128" s="71" t="s">
        <v>10</v>
      </c>
    </row>
    <row r="129" spans="1:11" ht="38.25" x14ac:dyDescent="0.25">
      <c r="A129" s="67">
        <f t="shared" si="21"/>
        <v>119</v>
      </c>
      <c r="B129" s="55" t="s">
        <v>210</v>
      </c>
      <c r="C129" s="5" t="s">
        <v>132</v>
      </c>
      <c r="D129" s="18" t="s">
        <v>197</v>
      </c>
      <c r="E129" s="45" t="s">
        <v>107</v>
      </c>
      <c r="F129" s="2">
        <v>44592</v>
      </c>
      <c r="G129" s="40">
        <v>250000</v>
      </c>
      <c r="H129" s="31">
        <v>2000</v>
      </c>
      <c r="I129" s="27">
        <f t="shared" si="22"/>
        <v>252000</v>
      </c>
      <c r="J129" s="27">
        <v>0</v>
      </c>
      <c r="K129" s="71" t="s">
        <v>11</v>
      </c>
    </row>
    <row r="130" spans="1:11" ht="25.5" x14ac:dyDescent="0.25">
      <c r="A130" s="67">
        <f t="shared" si="21"/>
        <v>120</v>
      </c>
      <c r="B130" s="55" t="s">
        <v>211</v>
      </c>
      <c r="C130" s="5" t="s">
        <v>132</v>
      </c>
      <c r="D130" s="18" t="s">
        <v>196</v>
      </c>
      <c r="E130" s="45" t="s">
        <v>135</v>
      </c>
      <c r="F130" s="2">
        <v>45159</v>
      </c>
      <c r="G130" s="40">
        <v>573000</v>
      </c>
      <c r="H130" s="31">
        <v>1203</v>
      </c>
      <c r="I130" s="27">
        <f t="shared" si="22"/>
        <v>574203</v>
      </c>
      <c r="J130" s="27">
        <v>0</v>
      </c>
      <c r="K130" s="71" t="s">
        <v>122</v>
      </c>
    </row>
    <row r="131" spans="1:11" ht="25.5" x14ac:dyDescent="0.25">
      <c r="A131" s="67">
        <f t="shared" si="21"/>
        <v>121</v>
      </c>
      <c r="B131" s="55" t="s">
        <v>212</v>
      </c>
      <c r="C131" s="5" t="s">
        <v>132</v>
      </c>
      <c r="D131" s="18" t="s">
        <v>213</v>
      </c>
      <c r="E131" s="45" t="s">
        <v>160</v>
      </c>
      <c r="F131" s="2">
        <v>45134</v>
      </c>
      <c r="G131" s="40">
        <v>951586</v>
      </c>
      <c r="H131" s="31">
        <v>2000</v>
      </c>
      <c r="I131" s="27">
        <f t="shared" si="22"/>
        <v>953586</v>
      </c>
      <c r="J131" s="27">
        <v>0</v>
      </c>
      <c r="K131" s="71" t="s">
        <v>122</v>
      </c>
    </row>
    <row r="132" spans="1:11" x14ac:dyDescent="0.25">
      <c r="A132" s="67">
        <f t="shared" si="21"/>
        <v>122</v>
      </c>
      <c r="B132" s="55" t="s">
        <v>226</v>
      </c>
      <c r="C132" s="4" t="s">
        <v>132</v>
      </c>
      <c r="D132" s="18" t="s">
        <v>225</v>
      </c>
      <c r="E132" s="45" t="s">
        <v>227</v>
      </c>
      <c r="F132" s="2" t="s">
        <v>7</v>
      </c>
      <c r="G132" s="40">
        <v>1500000</v>
      </c>
      <c r="H132" s="31">
        <v>0</v>
      </c>
      <c r="I132" s="27">
        <f t="shared" si="22"/>
        <v>1500000</v>
      </c>
      <c r="J132" s="27">
        <v>1500000</v>
      </c>
      <c r="K132" s="72" t="s">
        <v>122</v>
      </c>
    </row>
    <row r="133" spans="1:11" ht="25.5" x14ac:dyDescent="0.25">
      <c r="A133" s="67">
        <f t="shared" si="21"/>
        <v>123</v>
      </c>
      <c r="B133" s="55" t="s">
        <v>216</v>
      </c>
      <c r="C133" s="5" t="s">
        <v>132</v>
      </c>
      <c r="D133" s="18" t="s">
        <v>217</v>
      </c>
      <c r="E133" s="45" t="s">
        <v>27</v>
      </c>
      <c r="F133" s="2">
        <v>44561</v>
      </c>
      <c r="G133" s="40">
        <v>3254550.21</v>
      </c>
      <c r="H133" s="31">
        <v>0</v>
      </c>
      <c r="I133" s="27">
        <f t="shared" si="22"/>
        <v>3254550.21</v>
      </c>
      <c r="J133" s="27">
        <v>3254550.21</v>
      </c>
      <c r="K133" s="71" t="s">
        <v>98</v>
      </c>
    </row>
    <row r="134" spans="1:11" ht="25.5" x14ac:dyDescent="0.25">
      <c r="A134" s="67">
        <f t="shared" si="21"/>
        <v>124</v>
      </c>
      <c r="B134" s="55" t="s">
        <v>214</v>
      </c>
      <c r="C134" s="5" t="s">
        <v>132</v>
      </c>
      <c r="D134" s="18" t="s">
        <v>215</v>
      </c>
      <c r="E134" s="45" t="s">
        <v>135</v>
      </c>
      <c r="F134" s="2">
        <v>44460</v>
      </c>
      <c r="G134" s="40">
        <v>400000</v>
      </c>
      <c r="H134" s="31">
        <v>3178.04</v>
      </c>
      <c r="I134" s="27">
        <f t="shared" si="22"/>
        <v>403178.04</v>
      </c>
      <c r="J134" s="27">
        <v>0</v>
      </c>
      <c r="K134" s="71" t="s">
        <v>98</v>
      </c>
    </row>
    <row r="135" spans="1:11" ht="25.5" x14ac:dyDescent="0.25">
      <c r="A135" s="67">
        <f t="shared" si="21"/>
        <v>125</v>
      </c>
      <c r="B135" s="55" t="s">
        <v>285</v>
      </c>
      <c r="C135" s="5" t="s">
        <v>132</v>
      </c>
      <c r="D135" s="24" t="s">
        <v>302</v>
      </c>
      <c r="E135" s="50" t="s">
        <v>303</v>
      </c>
      <c r="F135" s="2">
        <v>44924</v>
      </c>
      <c r="G135" s="40">
        <v>998964.67</v>
      </c>
      <c r="H135" s="31">
        <v>2002</v>
      </c>
      <c r="I135" s="27">
        <f t="shared" si="22"/>
        <v>1000966.67</v>
      </c>
      <c r="J135" s="27">
        <v>0</v>
      </c>
      <c r="K135" s="72" t="s">
        <v>11</v>
      </c>
    </row>
    <row r="136" spans="1:11" ht="38.25" x14ac:dyDescent="0.25">
      <c r="A136" s="67">
        <f t="shared" si="21"/>
        <v>126</v>
      </c>
      <c r="B136" s="55" t="s">
        <v>286</v>
      </c>
      <c r="C136" s="5" t="s">
        <v>132</v>
      </c>
      <c r="D136" s="24" t="s">
        <v>304</v>
      </c>
      <c r="E136" s="45" t="s">
        <v>305</v>
      </c>
      <c r="F136" s="2">
        <v>44803</v>
      </c>
      <c r="G136" s="40">
        <v>400000</v>
      </c>
      <c r="H136" s="31">
        <v>3340.94</v>
      </c>
      <c r="I136" s="27">
        <f t="shared" si="22"/>
        <v>403340.94</v>
      </c>
      <c r="J136" s="27">
        <v>0</v>
      </c>
      <c r="K136" s="72" t="s">
        <v>11</v>
      </c>
    </row>
    <row r="137" spans="1:11" ht="25.5" x14ac:dyDescent="0.25">
      <c r="A137" s="67">
        <f t="shared" si="21"/>
        <v>127</v>
      </c>
      <c r="B137" s="55" t="s">
        <v>287</v>
      </c>
      <c r="C137" s="5" t="s">
        <v>132</v>
      </c>
      <c r="D137" s="18" t="s">
        <v>306</v>
      </c>
      <c r="E137" s="50" t="s">
        <v>303</v>
      </c>
      <c r="F137" s="2">
        <v>44924</v>
      </c>
      <c r="G137" s="40">
        <v>1150000</v>
      </c>
      <c r="H137" s="31">
        <v>2306</v>
      </c>
      <c r="I137" s="27">
        <f t="shared" si="22"/>
        <v>1152306</v>
      </c>
      <c r="J137" s="27">
        <v>0</v>
      </c>
      <c r="K137" s="72" t="s">
        <v>11</v>
      </c>
    </row>
    <row r="138" spans="1:11" ht="38.25" x14ac:dyDescent="0.25">
      <c r="A138" s="67">
        <f t="shared" si="21"/>
        <v>128</v>
      </c>
      <c r="B138" s="55" t="s">
        <v>288</v>
      </c>
      <c r="C138" s="5" t="s">
        <v>132</v>
      </c>
      <c r="D138" s="18" t="s">
        <v>307</v>
      </c>
      <c r="E138" s="50" t="s">
        <v>303</v>
      </c>
      <c r="F138" s="2">
        <v>46021</v>
      </c>
      <c r="G138" s="40">
        <v>7534650</v>
      </c>
      <c r="H138" s="31">
        <v>16000</v>
      </c>
      <c r="I138" s="27">
        <f t="shared" si="22"/>
        <v>7550650</v>
      </c>
      <c r="J138" s="27">
        <v>0</v>
      </c>
      <c r="K138" s="72" t="s">
        <v>122</v>
      </c>
    </row>
    <row r="139" spans="1:11" ht="25.5" x14ac:dyDescent="0.25">
      <c r="A139" s="67">
        <f t="shared" si="21"/>
        <v>129</v>
      </c>
      <c r="B139" s="55" t="s">
        <v>289</v>
      </c>
      <c r="C139" s="5" t="s">
        <v>132</v>
      </c>
      <c r="D139" s="18" t="s">
        <v>308</v>
      </c>
      <c r="E139" s="45" t="s">
        <v>134</v>
      </c>
      <c r="F139" s="2">
        <v>44926</v>
      </c>
      <c r="G139" s="40">
        <v>1441714</v>
      </c>
      <c r="H139" s="31">
        <v>3007</v>
      </c>
      <c r="I139" s="27">
        <f t="shared" si="22"/>
        <v>1444721</v>
      </c>
      <c r="J139" s="27">
        <v>0</v>
      </c>
      <c r="K139" s="72" t="s">
        <v>122</v>
      </c>
    </row>
    <row r="140" spans="1:11" ht="25.5" x14ac:dyDescent="0.25">
      <c r="A140" s="67">
        <f t="shared" ref="A140:A151" si="23">A139+1</f>
        <v>130</v>
      </c>
      <c r="B140" s="55" t="s">
        <v>290</v>
      </c>
      <c r="C140" s="5" t="s">
        <v>132</v>
      </c>
      <c r="D140" s="18" t="s">
        <v>309</v>
      </c>
      <c r="E140" s="45" t="s">
        <v>134</v>
      </c>
      <c r="F140" s="2">
        <v>44754</v>
      </c>
      <c r="G140" s="40">
        <v>979835</v>
      </c>
      <c r="H140" s="31">
        <v>2005</v>
      </c>
      <c r="I140" s="27">
        <f t="shared" si="22"/>
        <v>981840</v>
      </c>
      <c r="J140" s="27">
        <v>0</v>
      </c>
      <c r="K140" s="72" t="s">
        <v>122</v>
      </c>
    </row>
    <row r="141" spans="1:11" ht="25.5" x14ac:dyDescent="0.25">
      <c r="A141" s="67">
        <f t="shared" si="23"/>
        <v>131</v>
      </c>
      <c r="B141" s="55" t="s">
        <v>291</v>
      </c>
      <c r="C141" s="5" t="s">
        <v>132</v>
      </c>
      <c r="D141" s="18" t="s">
        <v>310</v>
      </c>
      <c r="E141" s="45" t="s">
        <v>305</v>
      </c>
      <c r="F141" s="2">
        <v>44754</v>
      </c>
      <c r="G141" s="40">
        <v>955000</v>
      </c>
      <c r="H141" s="31">
        <v>4319.25</v>
      </c>
      <c r="I141" s="27">
        <f t="shared" si="22"/>
        <v>959319.25</v>
      </c>
      <c r="J141" s="27">
        <v>0</v>
      </c>
      <c r="K141" s="72" t="s">
        <v>122</v>
      </c>
    </row>
    <row r="142" spans="1:11" x14ac:dyDescent="0.25">
      <c r="A142" s="67">
        <f t="shared" si="23"/>
        <v>132</v>
      </c>
      <c r="B142" s="55" t="s">
        <v>292</v>
      </c>
      <c r="C142" s="5" t="s">
        <v>132</v>
      </c>
      <c r="D142" s="18" t="s">
        <v>197</v>
      </c>
      <c r="E142" s="50" t="s">
        <v>303</v>
      </c>
      <c r="F142" s="2">
        <v>44925</v>
      </c>
      <c r="G142" s="40">
        <v>18936434.149999999</v>
      </c>
      <c r="H142" s="31">
        <v>38677.71</v>
      </c>
      <c r="I142" s="27">
        <f t="shared" si="22"/>
        <v>18975111.859999999</v>
      </c>
      <c r="J142" s="27">
        <v>0</v>
      </c>
      <c r="K142" s="72" t="s">
        <v>11</v>
      </c>
    </row>
    <row r="143" spans="1:11" ht="25.5" x14ac:dyDescent="0.25">
      <c r="A143" s="67">
        <f t="shared" si="23"/>
        <v>133</v>
      </c>
      <c r="B143" s="55" t="s">
        <v>293</v>
      </c>
      <c r="C143" s="5" t="s">
        <v>132</v>
      </c>
      <c r="D143" s="18" t="s">
        <v>311</v>
      </c>
      <c r="E143" s="45" t="s">
        <v>134</v>
      </c>
      <c r="F143" s="2">
        <v>44926</v>
      </c>
      <c r="G143" s="40">
        <v>3912474.4</v>
      </c>
      <c r="H143" s="31">
        <v>7900</v>
      </c>
      <c r="I143" s="27">
        <f t="shared" si="22"/>
        <v>3920374.4</v>
      </c>
      <c r="J143" s="27">
        <v>0</v>
      </c>
      <c r="K143" s="72" t="s">
        <v>122</v>
      </c>
    </row>
    <row r="144" spans="1:11" ht="25.5" x14ac:dyDescent="0.25">
      <c r="A144" s="67">
        <f t="shared" si="23"/>
        <v>134</v>
      </c>
      <c r="B144" s="59" t="s">
        <v>294</v>
      </c>
      <c r="C144" s="5" t="s">
        <v>35</v>
      </c>
      <c r="D144" s="18" t="s">
        <v>312</v>
      </c>
      <c r="E144" s="45" t="s">
        <v>313</v>
      </c>
      <c r="F144" s="2" t="s">
        <v>7</v>
      </c>
      <c r="G144" s="31">
        <v>1200000</v>
      </c>
      <c r="H144" s="31">
        <v>0</v>
      </c>
      <c r="I144" s="27">
        <f t="shared" si="22"/>
        <v>1200000</v>
      </c>
      <c r="J144" s="27">
        <v>0</v>
      </c>
      <c r="K144" s="72" t="s">
        <v>23</v>
      </c>
    </row>
    <row r="145" spans="1:11" x14ac:dyDescent="0.25">
      <c r="A145" s="67">
        <f t="shared" si="23"/>
        <v>135</v>
      </c>
      <c r="B145" s="59" t="s">
        <v>295</v>
      </c>
      <c r="C145" s="5" t="s">
        <v>35</v>
      </c>
      <c r="D145" s="18" t="s">
        <v>314</v>
      </c>
      <c r="E145" s="45" t="s">
        <v>313</v>
      </c>
      <c r="F145" s="2" t="s">
        <v>7</v>
      </c>
      <c r="G145" s="31">
        <v>1200000</v>
      </c>
      <c r="H145" s="31">
        <v>0</v>
      </c>
      <c r="I145" s="27">
        <f t="shared" si="22"/>
        <v>1200000</v>
      </c>
      <c r="J145" s="27">
        <v>0</v>
      </c>
      <c r="K145" s="72" t="s">
        <v>23</v>
      </c>
    </row>
    <row r="146" spans="1:11" x14ac:dyDescent="0.25">
      <c r="A146" s="67">
        <f t="shared" si="23"/>
        <v>136</v>
      </c>
      <c r="B146" s="59" t="s">
        <v>296</v>
      </c>
      <c r="C146" s="5" t="s">
        <v>35</v>
      </c>
      <c r="D146" s="18" t="s">
        <v>315</v>
      </c>
      <c r="E146" s="45" t="s">
        <v>313</v>
      </c>
      <c r="F146" s="2" t="s">
        <v>7</v>
      </c>
      <c r="G146" s="31">
        <v>330000</v>
      </c>
      <c r="H146" s="31">
        <v>0</v>
      </c>
      <c r="I146" s="27">
        <f t="shared" si="22"/>
        <v>330000</v>
      </c>
      <c r="J146" s="27">
        <v>0</v>
      </c>
      <c r="K146" s="72" t="s">
        <v>23</v>
      </c>
    </row>
    <row r="147" spans="1:11" x14ac:dyDescent="0.25">
      <c r="A147" s="67">
        <f t="shared" si="23"/>
        <v>137</v>
      </c>
      <c r="B147" s="59" t="s">
        <v>297</v>
      </c>
      <c r="C147" s="5" t="s">
        <v>35</v>
      </c>
      <c r="D147" s="18" t="s">
        <v>315</v>
      </c>
      <c r="E147" s="45" t="s">
        <v>313</v>
      </c>
      <c r="F147" s="2" t="s">
        <v>7</v>
      </c>
      <c r="G147" s="31">
        <v>330000</v>
      </c>
      <c r="H147" s="31">
        <v>0</v>
      </c>
      <c r="I147" s="27">
        <f t="shared" si="22"/>
        <v>330000</v>
      </c>
      <c r="J147" s="27">
        <v>0</v>
      </c>
      <c r="K147" s="72" t="s">
        <v>23</v>
      </c>
    </row>
    <row r="148" spans="1:11" ht="25.5" x14ac:dyDescent="0.25">
      <c r="A148" s="67">
        <f t="shared" si="23"/>
        <v>138</v>
      </c>
      <c r="B148" s="59" t="s">
        <v>298</v>
      </c>
      <c r="C148" s="5" t="s">
        <v>35</v>
      </c>
      <c r="D148" s="18" t="s">
        <v>316</v>
      </c>
      <c r="E148" s="45" t="s">
        <v>313</v>
      </c>
      <c r="F148" s="2" t="s">
        <v>7</v>
      </c>
      <c r="G148" s="31">
        <v>600000</v>
      </c>
      <c r="H148" s="31">
        <v>0</v>
      </c>
      <c r="I148" s="27">
        <f t="shared" si="22"/>
        <v>600000</v>
      </c>
      <c r="J148" s="27">
        <v>0</v>
      </c>
      <c r="K148" s="72" t="s">
        <v>23</v>
      </c>
    </row>
    <row r="149" spans="1:11" x14ac:dyDescent="0.25">
      <c r="A149" s="67">
        <f t="shared" si="23"/>
        <v>139</v>
      </c>
      <c r="B149" s="59" t="s">
        <v>299</v>
      </c>
      <c r="C149" s="5" t="s">
        <v>35</v>
      </c>
      <c r="D149" s="18" t="s">
        <v>314</v>
      </c>
      <c r="E149" s="45" t="s">
        <v>313</v>
      </c>
      <c r="F149" s="2" t="s">
        <v>7</v>
      </c>
      <c r="G149" s="31">
        <v>1200000</v>
      </c>
      <c r="H149" s="31">
        <v>0</v>
      </c>
      <c r="I149" s="27">
        <f t="shared" si="22"/>
        <v>1200000</v>
      </c>
      <c r="J149" s="27">
        <v>0</v>
      </c>
      <c r="K149" s="72" t="s">
        <v>23</v>
      </c>
    </row>
    <row r="150" spans="1:11" ht="89.25" x14ac:dyDescent="0.25">
      <c r="A150" s="67">
        <f t="shared" si="23"/>
        <v>140</v>
      </c>
      <c r="B150" s="59" t="s">
        <v>300</v>
      </c>
      <c r="C150" s="5" t="s">
        <v>220</v>
      </c>
      <c r="D150" s="18" t="s">
        <v>317</v>
      </c>
      <c r="E150" s="45" t="s">
        <v>318</v>
      </c>
      <c r="F150" s="2">
        <v>44561</v>
      </c>
      <c r="G150" s="31">
        <v>50000</v>
      </c>
      <c r="H150" s="31">
        <v>0</v>
      </c>
      <c r="I150" s="27">
        <f t="shared" si="22"/>
        <v>50000</v>
      </c>
      <c r="J150" s="27">
        <v>0</v>
      </c>
      <c r="K150" s="72" t="s">
        <v>98</v>
      </c>
    </row>
    <row r="151" spans="1:11" ht="51.75" thickBot="1" x14ac:dyDescent="0.3">
      <c r="A151" s="76">
        <f t="shared" si="23"/>
        <v>141</v>
      </c>
      <c r="B151" s="77" t="s">
        <v>301</v>
      </c>
      <c r="C151" s="78" t="s">
        <v>220</v>
      </c>
      <c r="D151" s="79" t="s">
        <v>319</v>
      </c>
      <c r="E151" s="80" t="s">
        <v>318</v>
      </c>
      <c r="F151" s="81">
        <v>44561</v>
      </c>
      <c r="G151" s="82">
        <v>387500</v>
      </c>
      <c r="H151" s="82">
        <v>0</v>
      </c>
      <c r="I151" s="83">
        <f t="shared" si="22"/>
        <v>387500</v>
      </c>
      <c r="J151" s="83">
        <v>0</v>
      </c>
      <c r="K151" s="84" t="s">
        <v>23</v>
      </c>
    </row>
  </sheetData>
  <mergeCells count="15">
    <mergeCell ref="G9:I9"/>
    <mergeCell ref="F9:F10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5" fitToWidth="0" fitToHeight="0" orientation="landscape" r:id="rId1"/>
  <headerFooter>
    <oddFooter>&amp;L&amp;D&amp;C&amp;P</oddFooter>
  </headerFooter>
  <rowBreaks count="2" manualBreakCount="2">
    <brk id="47" max="11" man="1"/>
    <brk id="121" max="10" man="1"/>
  </rowBreaks>
  <ignoredErrors>
    <ignoredError sqref="I12:I14 I15 I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CONVÊNIOS-FEV-RECEITA PÚBLICA</vt:lpstr>
      <vt:lpstr>'CONVÊNIOS-FEV-RECEITA PÚBLICA'!Area_de_impressao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2021-08-18T16:01:07Z</cp:lastPrinted>
  <dcterms:created xsi:type="dcterms:W3CDTF">2012-02-29T13:08:52Z</dcterms:created>
  <dcterms:modified xsi:type="dcterms:W3CDTF">2021-08-18T16:12:43Z</dcterms:modified>
</cp:coreProperties>
</file>