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lan\Desktop\CGM\2017\Fevereiro\"/>
    </mc:Choice>
  </mc:AlternateContent>
  <bookViews>
    <workbookView xWindow="0" yWindow="0" windowWidth="24000" windowHeight="9735"/>
  </bookViews>
  <sheets>
    <sheet name="Convênio de Receita" sheetId="1" r:id="rId1"/>
  </sheets>
  <definedNames>
    <definedName name="_xlnm._FilterDatabase" localSheetId="0" hidden="1">'Convênio de Receita'!$A$9:$K$166</definedName>
    <definedName name="_xlnm.Print_Area" localSheetId="0">'Convênio de Receita'!$A$1:$L$168</definedName>
  </definedNames>
  <calcPr calcId="152511"/>
</workbook>
</file>

<file path=xl/calcChain.xml><?xml version="1.0" encoding="utf-8"?>
<calcChain xmlns="http://schemas.openxmlformats.org/spreadsheetml/2006/main">
  <c r="J166" i="1" l="1"/>
  <c r="I165" i="1"/>
  <c r="A165" i="1" l="1"/>
  <c r="I76" i="1" l="1"/>
  <c r="I112" i="1" l="1"/>
  <c r="I162" i="1" l="1"/>
  <c r="I161" i="1"/>
  <c r="I160" i="1"/>
  <c r="I147" i="1"/>
  <c r="I146" i="1"/>
  <c r="I145" i="1"/>
  <c r="I144" i="1"/>
  <c r="I143" i="1"/>
  <c r="I142" i="1"/>
  <c r="I141" i="1"/>
  <c r="I140" i="1"/>
  <c r="I138" i="1"/>
  <c r="I137" i="1"/>
  <c r="I133" i="1"/>
  <c r="I132" i="1"/>
  <c r="I131" i="1"/>
  <c r="I130" i="1"/>
  <c r="I129" i="1"/>
  <c r="I121" i="1"/>
  <c r="I120" i="1"/>
  <c r="I119" i="1"/>
  <c r="I164" i="1" l="1"/>
  <c r="G166" i="1"/>
  <c r="I163" i="1"/>
  <c r="I159" i="1" l="1"/>
  <c r="I158" i="1"/>
  <c r="I157" i="1"/>
  <c r="I156" i="1"/>
  <c r="I155" i="1"/>
  <c r="I154" i="1"/>
  <c r="I153" i="1"/>
  <c r="I152" i="1"/>
  <c r="I151" i="1"/>
  <c r="I150" i="1"/>
  <c r="I149" i="1"/>
  <c r="I148" i="1"/>
  <c r="I139" i="1"/>
  <c r="I136" i="1"/>
  <c r="I135" i="1"/>
  <c r="I134" i="1"/>
  <c r="I128" i="1"/>
  <c r="I127" i="1"/>
  <c r="I126" i="1"/>
  <c r="I125" i="1"/>
  <c r="I124" i="1"/>
  <c r="I123" i="1"/>
  <c r="I122" i="1"/>
  <c r="I118" i="1"/>
  <c r="I117" i="1"/>
  <c r="I23" i="1" l="1"/>
  <c r="I104" i="1"/>
  <c r="I116" i="1"/>
  <c r="I115" i="1"/>
  <c r="I114" i="1"/>
  <c r="I113" i="1"/>
  <c r="I111" i="1"/>
  <c r="I110" i="1"/>
  <c r="I109" i="1"/>
  <c r="I108" i="1"/>
  <c r="I107" i="1"/>
  <c r="I106" i="1"/>
  <c r="I105" i="1"/>
  <c r="I103" i="1"/>
  <c r="I101" i="1"/>
  <c r="H102" i="1"/>
  <c r="I102" i="1" s="1"/>
  <c r="I78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1" i="1"/>
  <c r="I80" i="1"/>
  <c r="I82" i="1"/>
  <c r="I79" i="1"/>
  <c r="I56" i="1"/>
  <c r="I25" i="1"/>
  <c r="I49" i="1"/>
  <c r="I50" i="1"/>
  <c r="I22" i="1"/>
  <c r="I75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60" i="1"/>
  <c r="I77" i="1"/>
  <c r="I58" i="1"/>
  <c r="I59" i="1"/>
  <c r="I48" i="1"/>
  <c r="H55" i="1"/>
  <c r="I55" i="1" s="1"/>
  <c r="I47" i="1"/>
  <c r="I57" i="1"/>
  <c r="I54" i="1"/>
  <c r="I53" i="1"/>
  <c r="I52" i="1"/>
  <c r="I51" i="1"/>
  <c r="I46" i="1"/>
  <c r="I4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44" i="1"/>
  <c r="I43" i="1"/>
  <c r="I11" i="1"/>
  <c r="I34" i="1"/>
  <c r="H33" i="1"/>
  <c r="I33" i="1" s="1"/>
  <c r="I32" i="1"/>
  <c r="I42" i="1"/>
  <c r="I41" i="1"/>
  <c r="I40" i="1"/>
  <c r="I39" i="1"/>
  <c r="I38" i="1"/>
  <c r="I35" i="1"/>
  <c r="I26" i="1"/>
  <c r="I31" i="1"/>
  <c r="H30" i="1"/>
  <c r="I29" i="1"/>
  <c r="I28" i="1"/>
  <c r="H27" i="1"/>
  <c r="I37" i="1"/>
  <c r="I36" i="1"/>
  <c r="I24" i="1"/>
  <c r="I17" i="1"/>
  <c r="I21" i="1"/>
  <c r="I20" i="1"/>
  <c r="I19" i="1"/>
  <c r="I18" i="1"/>
  <c r="I12" i="1"/>
  <c r="I13" i="1"/>
  <c r="I14" i="1"/>
  <c r="I15" i="1"/>
  <c r="I16" i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44" i="1"/>
  <c r="H166" i="1"/>
  <c r="I27" i="1"/>
  <c r="I30" i="1"/>
  <c r="I166" i="1" l="1"/>
</calcChain>
</file>

<file path=xl/sharedStrings.xml><?xml version="1.0" encoding="utf-8"?>
<sst xmlns="http://schemas.openxmlformats.org/spreadsheetml/2006/main" count="809" uniqueCount="365">
  <si>
    <t>Objeto</t>
  </si>
  <si>
    <t>Concedente</t>
  </si>
  <si>
    <t>Vigência</t>
  </si>
  <si>
    <t>Valor do Convênio R$</t>
  </si>
  <si>
    <t>Repasse</t>
  </si>
  <si>
    <t>Contrapartida</t>
  </si>
  <si>
    <t>Ministério das Cidades</t>
  </si>
  <si>
    <t>Urbanização, Regularização e Integração de Assentamentos Precários no Bairro da Paz</t>
  </si>
  <si>
    <t>Ministério do Esporte</t>
  </si>
  <si>
    <t>-</t>
  </si>
  <si>
    <t>Órgão Executor</t>
  </si>
  <si>
    <t>Fundo Nacional de Saúde</t>
  </si>
  <si>
    <t>SEMSA</t>
  </si>
  <si>
    <t>SAFRA</t>
  </si>
  <si>
    <t>SEMEIA</t>
  </si>
  <si>
    <t>Nº</t>
  </si>
  <si>
    <t>TOTAL</t>
  </si>
  <si>
    <t>Saneamento Integrado Poligonal Nova Esperança - PPI - OGU</t>
  </si>
  <si>
    <t>Fonte de Recursos</t>
  </si>
  <si>
    <t>PAC 2</t>
  </si>
  <si>
    <t>Total</t>
  </si>
  <si>
    <t>Valor do desembolso recebido (R$)</t>
  </si>
  <si>
    <t>SEOP</t>
  </si>
  <si>
    <t>Convênio/ Contrato</t>
  </si>
  <si>
    <t>CR.265.393-43/2008</t>
  </si>
  <si>
    <t>SEOP/ SEMCAS</t>
  </si>
  <si>
    <t>SEOP/ SEMCAS/    SMDGU</t>
  </si>
  <si>
    <t>PAC 2/OGU</t>
  </si>
  <si>
    <t>SEOP/ SEMCAS/ SMDGU</t>
  </si>
  <si>
    <t>TC 202502/2012</t>
  </si>
  <si>
    <t>FNDE</t>
  </si>
  <si>
    <t>SEME</t>
  </si>
  <si>
    <t>Ministério da Saúde</t>
  </si>
  <si>
    <t>Ministério da Defesa</t>
  </si>
  <si>
    <t>Ministério do Desenvolvimento Social e Combate a Fome</t>
  </si>
  <si>
    <t>Economia Solidária: Ações Estratégicas de Desenvolvimento Local Integrada para Superação da Extrema Pobreza no Município de Rio Branco</t>
  </si>
  <si>
    <t>Ministério do Trabalho e Emprego</t>
  </si>
  <si>
    <t>Elaboração do Plano de Coleta Seletiva do Município de Rio Branco</t>
  </si>
  <si>
    <t>Ministério do Meio Ambiente</t>
  </si>
  <si>
    <t>Construção da Policlínica Barral y Barral no Município de Rio Branco</t>
  </si>
  <si>
    <t>Ministério do Turismo</t>
  </si>
  <si>
    <t>COMTES/ SEMCAS</t>
  </si>
  <si>
    <t>PREFEITURA DE RIO BRANCO - ACRE</t>
  </si>
  <si>
    <t>SECRETARIA MUNICIPAL DE PLANEJAMENTO - SEPLAN</t>
  </si>
  <si>
    <t>OGU</t>
  </si>
  <si>
    <t>Modernização do Restaurante Popular de Rio Branco por meio da ampliação e reforma do espaço e aquisição de equipamentos</t>
  </si>
  <si>
    <t xml:space="preserve">Construção de 10 (dez) Unidades de Educação Infantil </t>
  </si>
  <si>
    <t>Requalificação da Orla do Rio Acre em Rio Branco - AC</t>
  </si>
  <si>
    <t xml:space="preserve">Saneamento Integrado Poligonal Vila Acre (Bairros Vila Acre, Vila da Amizade e Ramal Bom Jesus) </t>
  </si>
  <si>
    <t>Saneamento Integrado Poligonal Baixada I (Bairros Bahia Velha, Pista e Glória)</t>
  </si>
  <si>
    <t>Urbanização de Assentamentos Precários - Poligonal Vitória (Bairros Vitória e Chico Mendes)</t>
  </si>
  <si>
    <t>TC. 350.957-60/2011</t>
  </si>
  <si>
    <t xml:space="preserve">TC. 350.956-56/2011 </t>
  </si>
  <si>
    <t xml:space="preserve">TC . 350.955-41/2011 </t>
  </si>
  <si>
    <t>TC nº 352.927-32/2011</t>
  </si>
  <si>
    <t xml:space="preserve">CV 051/2012   </t>
  </si>
  <si>
    <t xml:space="preserve">CR 394.216-10/ 2012              </t>
  </si>
  <si>
    <t xml:space="preserve">CR 389.578-97/ 2012                  </t>
  </si>
  <si>
    <t xml:space="preserve">CR 398.222-81/ 2012            </t>
  </si>
  <si>
    <t xml:space="preserve">CR 782628/2013      </t>
  </si>
  <si>
    <t>PAR/FNDE</t>
  </si>
  <si>
    <t>Fundo Nacional de Desenvolvimento da Educação</t>
  </si>
  <si>
    <t>Construção de Unidade  Básica de Saúde Porte I</t>
  </si>
  <si>
    <t>P. 84317205000/1130-04</t>
  </si>
  <si>
    <t>Construção de Unidade  Básica de Saúde Porte II</t>
  </si>
  <si>
    <t>TC 06003/2013</t>
  </si>
  <si>
    <t>Construção de 01 Unidade de Educação Infantil</t>
  </si>
  <si>
    <t>TC 06001/2013</t>
  </si>
  <si>
    <t>Construção de 02 Unidades de Educação Infantil</t>
  </si>
  <si>
    <t>CR 784082/2013</t>
  </si>
  <si>
    <t>CR 784157/2013</t>
  </si>
  <si>
    <t>CR 784217/2013</t>
  </si>
  <si>
    <t>CR 783363/2013</t>
  </si>
  <si>
    <t>CR 784096/2013</t>
  </si>
  <si>
    <t>Construção de Quadras Poliesportivas no Município de Rio Branco</t>
  </si>
  <si>
    <t>Construção de Campo de Futebol no Município de Rio Branco</t>
  </si>
  <si>
    <t xml:space="preserve">Implantação de Centro de Recuperação de Dependentes Químicos            </t>
  </si>
  <si>
    <t xml:space="preserve">Construção de Micro Terminal Urbano </t>
  </si>
  <si>
    <t>TC 05720/2013</t>
  </si>
  <si>
    <t>Implantação de área de Esporte e Lazer</t>
  </si>
  <si>
    <t>TC 201301240/2013</t>
  </si>
  <si>
    <t>Aquisição de Mobiliário Escolar</t>
  </si>
  <si>
    <t>Aquisição de Equipamentos e Mobiliário Escolar</t>
  </si>
  <si>
    <t>Revitalização da I Etapa do Calçadão da Orla do Rio Acre no Município de Rio Branco</t>
  </si>
  <si>
    <t>Construção de Espaços Esportivos no Município de Rio Branco</t>
  </si>
  <si>
    <t xml:space="preserve">Estruturação da Rede de Serviços de Proteção Social Básica – Construção de Centro Público de Convivência do Idoso - CCI </t>
  </si>
  <si>
    <t>CR 787729/2013</t>
  </si>
  <si>
    <t>Ministério da Agricultura, pecuária e abastecimento</t>
  </si>
  <si>
    <t>CR 783465/2013</t>
  </si>
  <si>
    <t>Construção de Abrigos para Usuário de Transporte Coletivo no Município de Rio Branco</t>
  </si>
  <si>
    <t xml:space="preserve">Cv 784757/2013                                              </t>
  </si>
  <si>
    <t xml:space="preserve">CR 794022/2013 </t>
  </si>
  <si>
    <t xml:space="preserve">CR 788271/2013  </t>
  </si>
  <si>
    <t xml:space="preserve">CR 789198/2013  </t>
  </si>
  <si>
    <t>CV 2233/2007</t>
  </si>
  <si>
    <t>Construção de Unidade Básica de Saúde</t>
  </si>
  <si>
    <t>Desenvolvimento de ações em saúde ambiental</t>
  </si>
  <si>
    <t xml:space="preserve">Fundação Nacional de Saúde </t>
  </si>
  <si>
    <t>TC 425.754-17/2013</t>
  </si>
  <si>
    <t>Centro de Iniciação ao Esporte</t>
  </si>
  <si>
    <t>CV 231/PCN/2013</t>
  </si>
  <si>
    <t>CV 0524/2013</t>
  </si>
  <si>
    <t>CONVÊNIOS, CONTRATOS DE REPASSE, PROJETOS PAC e REPASSES FUNDO A FUNDO VIGENTES E EM EXECUÇÃO</t>
  </si>
  <si>
    <t>CR 809398/2014</t>
  </si>
  <si>
    <t>CR 809413/2014</t>
  </si>
  <si>
    <t>CV 308/2014</t>
  </si>
  <si>
    <t xml:space="preserve">CV 001/2014 </t>
  </si>
  <si>
    <t>CV 315/2014</t>
  </si>
  <si>
    <t>CV 145/2014</t>
  </si>
  <si>
    <t>Readequação e ampliação de corredores do transporte coletivo no Município de Rio Branco</t>
  </si>
  <si>
    <t>Construção de calçadas e meio fio em vias pavimentadas urbanas</t>
  </si>
  <si>
    <t>Complementação da Revitalização do Mercado do Bosque</t>
  </si>
  <si>
    <t>Urbanização com drenagem, construção de calçadas e meio fio no conjunto Jardim São Francisco em vias urbanas pavimentadas</t>
  </si>
  <si>
    <t xml:space="preserve">Construção de drenagem urbana e rede coletora de esgoto para recuperação da Rua Boulevard Augusto Monteiro </t>
  </si>
  <si>
    <t>Aquisição de ônibus Escolares adpatados a Cadeirantes</t>
  </si>
  <si>
    <t>CR. 806980/2014</t>
  </si>
  <si>
    <t>Construção de Quadras poliesportivas no Município de Rio Branco</t>
  </si>
  <si>
    <t xml:space="preserve">Construção de Microterminal Urbano no Município de Rio Branco </t>
  </si>
  <si>
    <t xml:space="preserve">Aquisição de caminhão, trator agrícola com pneus, ônibus e ônibus Odontológico          </t>
  </si>
  <si>
    <t>SEPLAN</t>
  </si>
  <si>
    <t>CR. 805099/2014</t>
  </si>
  <si>
    <t xml:space="preserve">Implantação e Modernização da Infraestrutura Esportiva             </t>
  </si>
  <si>
    <t>CV 509/2014</t>
  </si>
  <si>
    <t>CV 060/2014</t>
  </si>
  <si>
    <t>Drenagem urbana, com calçada, meio-fio e sarjeta em vias pavimentadas (Capoeira)</t>
  </si>
  <si>
    <t>Construção do Mercado do Peixe no Município de Rio Branco-AC</t>
  </si>
  <si>
    <t>Ministério da Pesca e Aquicultura</t>
  </si>
  <si>
    <t>TC 201300589/2013</t>
  </si>
  <si>
    <t>CV  240/2014</t>
  </si>
  <si>
    <t>Aquisição de equipamentos e mobiliário Escolar</t>
  </si>
  <si>
    <t>688.467,20  </t>
  </si>
  <si>
    <t>P. 84317.2050001/14-007</t>
  </si>
  <si>
    <t>P. 84317.205000/1140-30</t>
  </si>
  <si>
    <t>P. 84317.205000/1140-31</t>
  </si>
  <si>
    <t>P.  84317.205000/1140-19</t>
  </si>
  <si>
    <t xml:space="preserve">P. 84317.205000/1140-20                                 </t>
  </si>
  <si>
    <t>P. 84317.205000/1140-08</t>
  </si>
  <si>
    <t xml:space="preserve">P.  84317.205000/1140-18                                      </t>
  </si>
  <si>
    <t xml:space="preserve">P. 84317.205000/1140-16                                         </t>
  </si>
  <si>
    <t>P. 84317.205000/1140-28</t>
  </si>
  <si>
    <t xml:space="preserve">P. 84317.205000/1140-17      </t>
  </si>
  <si>
    <t>P. 84317.205000/1140-35</t>
  </si>
  <si>
    <t>P. 84317.205000/1140-33</t>
  </si>
  <si>
    <t>P. 84317.205000/1140-34</t>
  </si>
  <si>
    <t>P. 84317.205000/1140-32</t>
  </si>
  <si>
    <t>P. 84317.205000/1140-36</t>
  </si>
  <si>
    <t>Manutenção de Unidade de Saúde - Aquisição de Produtos Médicos de Uso Único</t>
  </si>
  <si>
    <t>Estruturação - Construção de UBS Porte I (Quixadá)</t>
  </si>
  <si>
    <t>Estruturação - Material Permanente para UBS (Equip. Informática)</t>
  </si>
  <si>
    <t>Estruturação - Material Permanente para UBS (Mobiliário, Informática e Matérial Odontológico)</t>
  </si>
  <si>
    <t>Reforma de Unidade Básica de Saúde (URAP Augusto Hidalgo de Lima)</t>
  </si>
  <si>
    <t>Estruturação - Material Permanente para UBS (nformática e  Material Odontológico)</t>
  </si>
  <si>
    <t xml:space="preserve">Estruturação - Material Permanente para UBS (Odontológico Mobiliário e Informática) </t>
  </si>
  <si>
    <t>Construção de UBS Porte II (RUI LINO III)</t>
  </si>
  <si>
    <t>P. 84317.205000/1140-15</t>
  </si>
  <si>
    <t>Estruturação - Material Permanente para UBS</t>
  </si>
  <si>
    <t>P. 84317.205000/1130-26</t>
  </si>
  <si>
    <t>UA - Unidade de Acolhimento (Construção)</t>
  </si>
  <si>
    <t>CR. 804954/2014</t>
  </si>
  <si>
    <t>Construção de Quadra de Grama Sintética no Município de Rio Branco</t>
  </si>
  <si>
    <t>CR. 805543/2014</t>
  </si>
  <si>
    <t>Requalificação da Infraestrutura Cicloviária e estruturação do sistema de bicicletas compartilhadas no Município de Rio Branco</t>
  </si>
  <si>
    <t>SEMCAS</t>
  </si>
  <si>
    <t>TC 201500111/2015</t>
  </si>
  <si>
    <t>Reforma de Unidade de Saúde (UBS Belo Jardim III)</t>
  </si>
  <si>
    <t>Reforma de Unidade de Saúde (UBS Vila da Amizade)</t>
  </si>
  <si>
    <t>Reforma de Unidade de Saúde (USF Santa Inês)</t>
  </si>
  <si>
    <t>Reforma de Unidade de Saúde (USF Benfica )</t>
  </si>
  <si>
    <t>Reforma de Unidade de Saúde (UBS INIMEO INSFRAN MARTINEZ)</t>
  </si>
  <si>
    <t xml:space="preserve">CV 813654/2014  </t>
  </si>
  <si>
    <t>Estruturação da rede de serviços de proteção social especial - Aquisição de veículos OKM</t>
  </si>
  <si>
    <t>CV 093/2015</t>
  </si>
  <si>
    <t xml:space="preserve">Construção de Praça no Município de Rio Branco     </t>
  </si>
  <si>
    <t>Reforma do Mercado da Estação Experimental</t>
  </si>
  <si>
    <t xml:space="preserve">  Adequação de Ciclovias no Município de Rio Branco</t>
  </si>
  <si>
    <t xml:space="preserve">  Implantação da 2º etapa do Centro de Esportes Radicais de Rio Branco - AC</t>
  </si>
  <si>
    <t xml:space="preserve">CR 818669/2015 </t>
  </si>
  <si>
    <t xml:space="preserve">CR 820106/2015  </t>
  </si>
  <si>
    <t>CV 218/2015</t>
  </si>
  <si>
    <t>Construção de Quadras de Grama Sintética</t>
  </si>
  <si>
    <t xml:space="preserve">CR   818540/2015  </t>
  </si>
  <si>
    <t>Reforma da Escola de Ensino Fundamental Raimundo Hermínio de Melo</t>
  </si>
  <si>
    <t>CV 112/2015</t>
  </si>
  <si>
    <t xml:space="preserve">CR 820627/2015  </t>
  </si>
  <si>
    <t xml:space="preserve">  Aquisição de Máquinas e Equipamentos Agrícolas</t>
  </si>
  <si>
    <t>Construção do Parque Cidade da Criança no município de Rio Branco – AC</t>
  </si>
  <si>
    <t>CV 244/2015</t>
  </si>
  <si>
    <t>Aquisição de equipamento - veículo utilitário tipo pick-up</t>
  </si>
  <si>
    <t>CV 124/2015</t>
  </si>
  <si>
    <t>Implantação de Academias da Comunidade no Município de Rio Branco.</t>
  </si>
  <si>
    <t xml:space="preserve">CR   824255/2015 </t>
  </si>
  <si>
    <t>Reforma do Mercado Municipal Elias Mansour</t>
  </si>
  <si>
    <t>CV 399/2015</t>
  </si>
  <si>
    <t xml:space="preserve">CR   824021/2015  </t>
  </si>
  <si>
    <t xml:space="preserve">  Construção da Passarela de acesso ao Parque Municipal Capitão Ciríaco.</t>
  </si>
  <si>
    <t>Ministério da Cultura</t>
  </si>
  <si>
    <t>CV 398/2015</t>
  </si>
  <si>
    <t>Construção do Mercado Municipal do Bairro São Francisco</t>
  </si>
  <si>
    <t>CV 427/2015</t>
  </si>
  <si>
    <t xml:space="preserve">  Aquisição de veículos e equipamentos - Pá carregadeira e veículo utilitário tipo pick-up</t>
  </si>
  <si>
    <t>CV 818185/2015</t>
  </si>
  <si>
    <t xml:space="preserve">  Implantação de 04 (quatro) núcleos de esporte educacional do Programa Segundo Tempo, em atendimento às crianças, jovens e adolescentes do município de Rio Branco/AC.</t>
  </si>
  <si>
    <t>SEMEL</t>
  </si>
  <si>
    <t>Aquisição de máquinas e equipamentos agrícolas</t>
  </si>
  <si>
    <t xml:space="preserve">Superintendência de Desenvolvimento da Amazônia </t>
  </si>
  <si>
    <t>APOIO A PROJETO DE INFRAESTRUTURA TURÍSTICA - Revitalização do Centro Comercial Aziz Abucater</t>
  </si>
  <si>
    <t xml:space="preserve">CR 825344/2015  </t>
  </si>
  <si>
    <t>Construção de calçadas em vias urbanas pavimentadas</t>
  </si>
  <si>
    <t>CV 468/2015</t>
  </si>
  <si>
    <t>Reforma e ampliação de Espaços de esporte e Lazer.</t>
  </si>
  <si>
    <t>CV 465/2015</t>
  </si>
  <si>
    <t>Construção de Espaços de Esporte e Lazer.</t>
  </si>
  <si>
    <t>CV 466/2015</t>
  </si>
  <si>
    <t>CV 819188/2015</t>
  </si>
  <si>
    <t>Implantação de Hortas e Casas de Vegetação em áreas Urbana e Periurbana no Município de Rio Branco-AC</t>
  </si>
  <si>
    <t xml:space="preserve">CV 817951/2015  </t>
  </si>
  <si>
    <t xml:space="preserve">  Implantação de 10 (dez) núcleos do Programa Esporte e Lazer da Cidade – Núcleo Urbano no município de Rio Branco/AC</t>
  </si>
  <si>
    <t>Escritório Econômico e Cultural de Taipe no Brasil (Embaixada de Taiwan)</t>
  </si>
  <si>
    <t>Alocação de recursos financeiros necessários à implementação de ações de mobilidade urbana sustentável na cidade de Rio Branco-AC.</t>
  </si>
  <si>
    <t>RBTRANS</t>
  </si>
  <si>
    <t>Termo de Cooperação Financeira nº 02/2015</t>
  </si>
  <si>
    <t>CV. 181/2015</t>
  </si>
  <si>
    <t xml:space="preserve">    Implantação de melhorias sanitárias domiciliares em Comunidades Rurais do Município de Rio Branco                             </t>
  </si>
  <si>
    <t>FUNASA</t>
  </si>
  <si>
    <t>CV 094/2015</t>
  </si>
  <si>
    <t xml:space="preserve">Implantação de Melhorias Sanitárias Domiciliares nas Comunidades Rurais Amazônia Legal                   </t>
  </si>
  <si>
    <t>Implantar Coleta Seletiva Domiciliar e Compostagem em escolas na Regional Estação Experimental</t>
  </si>
  <si>
    <t>CV 826036/2015</t>
  </si>
  <si>
    <t>P. 84317.205000/1150-10</t>
  </si>
  <si>
    <t xml:space="preserve">Construção da UBS São Francisco Porte IV </t>
  </si>
  <si>
    <t>P. 84317.205000/1150-12</t>
  </si>
  <si>
    <t>Construção da UBS Juarez Távora Porte I</t>
  </si>
  <si>
    <t>P. 84317.205000/1150-13</t>
  </si>
  <si>
    <t>Construção da UBS Albert Sampaio Porte I</t>
  </si>
  <si>
    <t>P. 84317.205000/1150-08</t>
  </si>
  <si>
    <t>Ampliação da USF Benfica</t>
  </si>
  <si>
    <t>TC 75527/2016</t>
  </si>
  <si>
    <t>Reforma Emergencial da Escola Ana Turan</t>
  </si>
  <si>
    <t>TC 75531/2016</t>
  </si>
  <si>
    <t>Reforma Emergencial da Escola Frei Peregrino</t>
  </si>
  <si>
    <t>TC 75533/2016</t>
  </si>
  <si>
    <t>Reforma Emergencial da Escola Maria Adeiza</t>
  </si>
  <si>
    <t>TC 75534/2016</t>
  </si>
  <si>
    <t>Reforma Emergencial da Escola Maria Izaliz</t>
  </si>
  <si>
    <t>TC 75532/2016</t>
  </si>
  <si>
    <t>Reforma Emergencial da Escola Francisco Oiticica</t>
  </si>
  <si>
    <t>TC 75529/2016</t>
  </si>
  <si>
    <t>Reforma Emergencial da Escola Djanira Bezerra</t>
  </si>
  <si>
    <t>TC 75530/2016</t>
  </si>
  <si>
    <t>Reforma Emergencial da Escola Dona Mozinha</t>
  </si>
  <si>
    <t>TC 75535/2016</t>
  </si>
  <si>
    <t>Reforma Emergencial da Escola Willy Viana</t>
  </si>
  <si>
    <t>Construção de Campos de Futebol no Município de Rio Branco</t>
  </si>
  <si>
    <t>P. 843117205000/1130-02</t>
  </si>
  <si>
    <t>Promover e incentivar a coleta seletiva de resíduos secos e a compostagem dos resíduos úmidos na Área de Proteção Ambiental Raimundo Irineu Serra, contribuindo com a Implementação do Plano de Manejo e fortalecimento da Política Municipal de Gestão de Resíduos Sólidos</t>
  </si>
  <si>
    <t xml:space="preserve">Apoio ao fortalecimento do associativismo rural para produção agrícola por meio do diagnóstico, capacitação, divulgação e fomento à produção de hortaliças </t>
  </si>
  <si>
    <t xml:space="preserve">CV 823798/2015 </t>
  </si>
  <si>
    <t>CV 335/2016</t>
  </si>
  <si>
    <t xml:space="preserve">  Aquisição de Caminhão e Pá Carregadeira</t>
  </si>
  <si>
    <t>SEMSUR</t>
  </si>
  <si>
    <t>CV 149/2016</t>
  </si>
  <si>
    <t>Construção de Cobertura de Quadra Poliesportiva no Bairro Plácido de Castro</t>
  </si>
  <si>
    <t xml:space="preserve">CR 835754/2016  </t>
  </si>
  <si>
    <t xml:space="preserve">  Construção de Academias da Comunidade</t>
  </si>
  <si>
    <t xml:space="preserve">  Estruturação da Rede de Serviços de Proteção Social Básica - Aquisição de Bens e Contratação de Serviços de Terceiros</t>
  </si>
  <si>
    <t>CV 071/2016</t>
  </si>
  <si>
    <t>Construção de Centro de Convivência</t>
  </si>
  <si>
    <t>CV 215/2016</t>
  </si>
  <si>
    <t>Ampliação e Adequação de Escolas</t>
  </si>
  <si>
    <t>Construção de Cobertura de Quadra Esportiva no Bairro Santa Cecília</t>
  </si>
  <si>
    <t>CV 151/2016</t>
  </si>
  <si>
    <t>CV 316/2016</t>
  </si>
  <si>
    <t>Aquisição de veículo utilitário tipo Pick-up, Van e veículo administrativo</t>
  </si>
  <si>
    <t>CV 421/2016</t>
  </si>
  <si>
    <t>Aquisição de Trator Agrícola de Pneus</t>
  </si>
  <si>
    <t>CV 257/2016</t>
  </si>
  <si>
    <t xml:space="preserve">  Aquisição de Tratores e Implementos Agrícolas</t>
  </si>
  <si>
    <t>CV 066/2016</t>
  </si>
  <si>
    <t>Construção de Mercado Popular</t>
  </si>
  <si>
    <t>CV 293/2016</t>
  </si>
  <si>
    <t>Construção de Centros Comunitários</t>
  </si>
  <si>
    <t xml:space="preserve">CR 833039/2016  </t>
  </si>
  <si>
    <t xml:space="preserve">  Aquisição de Tratores e Implementos para o incremento da produção agrícola no Município de Rio Branco</t>
  </si>
  <si>
    <t>Implantação de Espaço Esportivo e de Lazer</t>
  </si>
  <si>
    <t xml:space="preserve">CR   831602/2016  </t>
  </si>
  <si>
    <t>CV 224/2016</t>
  </si>
  <si>
    <t xml:space="preserve">  Ampliação da Escola Municipal Anita dos Santos Jangles</t>
  </si>
  <si>
    <t>CV 413/2016</t>
  </si>
  <si>
    <t xml:space="preserve">  Construção de Praça no Bairro XV</t>
  </si>
  <si>
    <t>CV 196/2016</t>
  </si>
  <si>
    <t>Construção de Cobertura de Quadra Poliesportiva no Bairro Preventório</t>
  </si>
  <si>
    <t>CV 302/2016</t>
  </si>
  <si>
    <t>Construção de Casa da Cultura</t>
  </si>
  <si>
    <t xml:space="preserve">CR 831541/2016  </t>
  </si>
  <si>
    <t>Construção de Academias Comunitárias</t>
  </si>
  <si>
    <t>CV  075/2016</t>
  </si>
  <si>
    <t xml:space="preserve">  Construção de Galpão</t>
  </si>
  <si>
    <t>CV 206/2016</t>
  </si>
  <si>
    <t>Aquisição de Caminhão Carga Seca</t>
  </si>
  <si>
    <t>CV 213/2016</t>
  </si>
  <si>
    <t xml:space="preserve">  Construção de Cobertura de Quadra Poliesportiva no Bairro Castelo Branco</t>
  </si>
  <si>
    <t xml:space="preserve">CR   831484/2016  </t>
  </si>
  <si>
    <t xml:space="preserve">  Construção de Quadras de Grama Sintética</t>
  </si>
  <si>
    <t>CV 412/2016</t>
  </si>
  <si>
    <t xml:space="preserve">  Construção de Feira Coberta no Município de Rio Branco</t>
  </si>
  <si>
    <t xml:space="preserve">CR   831593/2016  </t>
  </si>
  <si>
    <t xml:space="preserve">  Construção de Campo de Futebol</t>
  </si>
  <si>
    <t>CV 818795/2015</t>
  </si>
  <si>
    <t>TC 201600513/2016</t>
  </si>
  <si>
    <t xml:space="preserve">Aquisição de 01 (um) ônibus Rural com plataforma elevatória veicular
</t>
  </si>
  <si>
    <t>TC 201600742/2016</t>
  </si>
  <si>
    <t xml:space="preserve">CV 827718/2016  </t>
  </si>
  <si>
    <t>P. 84317.205000/1160-05</t>
  </si>
  <si>
    <t>Construção de UBS Porte I (Loteamento Jenipapo)</t>
  </si>
  <si>
    <t>CR 837480/2016</t>
  </si>
  <si>
    <t>Aquisição de máquinas e equipamentos agrícolas  para apoio a Produção Agrícola no Município de Rio Branco.</t>
  </si>
  <si>
    <t>CR 840231/2016</t>
  </si>
  <si>
    <t>Aquisição de caminhão para apoio a produção agrícola no Município de Rio Branco</t>
  </si>
  <si>
    <t>CV 458/2016</t>
  </si>
  <si>
    <t>Aquisição de Trator e Implementos Agrícolas</t>
  </si>
  <si>
    <t>P. 84317205000/1160-15</t>
  </si>
  <si>
    <t>Aquisição de Equipamentos e material permanente para laboratório</t>
  </si>
  <si>
    <t>P. 84317205000/1160-16</t>
  </si>
  <si>
    <t>Construção do CAPS II</t>
  </si>
  <si>
    <t>P. 84317205000/1160-21</t>
  </si>
  <si>
    <t>Construção de UBS porte I (Nova MoradaI)</t>
  </si>
  <si>
    <t>P. 84317205000/1160-07</t>
  </si>
  <si>
    <t>Construção de UBS porte II (Montanhês/Caladinho)</t>
  </si>
  <si>
    <t>CV 836335/2016</t>
  </si>
  <si>
    <t>CV 834407/2016</t>
  </si>
  <si>
    <t>Apoio à elaboração do Plano de Prevenção e Enfrentamento à violência contra a juventude negra do Município de Rio Branco</t>
  </si>
  <si>
    <t>Secretaria Nacional de Políticas de Promoção da Igualdade Racial</t>
  </si>
  <si>
    <t>SEADPIR</t>
  </si>
  <si>
    <t>Aquisição de equipamentos e material permanente para CAPS</t>
  </si>
  <si>
    <t>P.84317.205000/1160-06</t>
  </si>
  <si>
    <t>Construção de UBS porte I (Aeroporto Velho)</t>
  </si>
  <si>
    <t>P.84317.205000/1160-13</t>
  </si>
  <si>
    <t>Ampliação da Unidade de Saúde da Família do Belo Jardim I</t>
  </si>
  <si>
    <t>P.84317.205000/1160-19</t>
  </si>
  <si>
    <t>Reforma da Unidade de Saúde da Família do Adalberto Aragão</t>
  </si>
  <si>
    <t>P.84317.205000/1160-18</t>
  </si>
  <si>
    <t>Reforma da Unidade de Saúde da Família do Santa Cecília</t>
  </si>
  <si>
    <t>P.84317.205000/1160-10</t>
  </si>
  <si>
    <t>Ampliação da Unidade de Saúde da Família do Mocinha Magalhães</t>
  </si>
  <si>
    <t>P.84317.205000/1160-08</t>
  </si>
  <si>
    <t>Ampliação do Centro de Saúde Dr. Mário Maia</t>
  </si>
  <si>
    <t>P.84317.205000/1160-09</t>
  </si>
  <si>
    <t>Ampliação da Unidade de Saúde da Família do Santa Inês I</t>
  </si>
  <si>
    <t>P.84317.205000/1160-12</t>
  </si>
  <si>
    <t>Ampliação da Unidade de Saúde da Família da Vila da Amizade</t>
  </si>
  <si>
    <t>CV 466/2016</t>
  </si>
  <si>
    <t>Urbanização com pavimentação e drenagem de vias urbanas</t>
  </si>
  <si>
    <t>CV 469/2016</t>
  </si>
  <si>
    <t>Drenagem de vias urbanas com parcela dosada de pavimentação</t>
  </si>
  <si>
    <t>CV 468/2016</t>
  </si>
  <si>
    <t>Pavimentação em vias urbanas com drenagem</t>
  </si>
  <si>
    <t>TC 201405939/2014</t>
  </si>
  <si>
    <t>TC 68388</t>
  </si>
  <si>
    <t>Construção da Escola Mestre Irineu Serra</t>
  </si>
  <si>
    <t>Secretaria Especial de Agricultura Familiar e Desenvolvimento Agrário</t>
  </si>
  <si>
    <t>ÚLTIMA ATUALIZAÇÃO: 03/03/2017</t>
  </si>
  <si>
    <t xml:space="preserve">CV 832739/2016   </t>
  </si>
  <si>
    <t xml:space="preserve"> Execução do Programa Juventude e a Cidade, com a realização de ações esportivas e culturais nas Regionais Administrativas do Município de Rio Branco - AC</t>
  </si>
  <si>
    <t>Fundo Nacional Anti Drogas</t>
  </si>
  <si>
    <t>SEJUV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</si>
</sst>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1" fillId="3" borderId="1" xfId="2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3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4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1" fillId="3" borderId="1" xfId="3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16" fontId="0" fillId="0" borderId="0" xfId="0" applyNumberFormat="1"/>
    <xf numFmtId="0" fontId="1" fillId="0" borderId="1" xfId="0" applyFont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4" fontId="0" fillId="3" borderId="0" xfId="0" applyNumberFormat="1" applyFill="1" applyAlignment="1">
      <alignment horizontal="center" vertical="center"/>
    </xf>
    <xf numFmtId="14" fontId="0" fillId="3" borderId="0" xfId="0" applyNumberFormat="1" applyFill="1"/>
    <xf numFmtId="0" fontId="1" fillId="3" borderId="1" xfId="1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" fillId="3" borderId="0" xfId="0" applyNumberFormat="1" applyFont="1" applyFill="1" applyBorder="1" applyAlignment="1">
      <alignment vertical="center"/>
    </xf>
    <xf numFmtId="4" fontId="9" fillId="0" borderId="0" xfId="0" applyNumberFormat="1" applyFont="1" applyBorder="1"/>
    <xf numFmtId="4" fontId="0" fillId="0" borderId="0" xfId="0" applyNumberFormat="1" applyBorder="1"/>
    <xf numFmtId="0" fontId="9" fillId="3" borderId="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" fontId="1" fillId="3" borderId="1" xfId="3" applyNumberFormat="1" applyFont="1" applyFill="1" applyBorder="1" applyAlignment="1">
      <alignment horizontal="right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</cellXfs>
  <cellStyles count="5">
    <cellStyle name="Ênfase2" xfId="1" builtinId="33"/>
    <cellStyle name="Hiperlink" xfId="2" builtinId="8"/>
    <cellStyle name="Normal" xfId="0" builtinId="0"/>
    <cellStyle name="Normal 2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132292</xdr:colOff>
      <xdr:row>0</xdr:row>
      <xdr:rowOff>0</xdr:rowOff>
    </xdr:from>
    <xdr:to>
      <xdr:col>2</xdr:col>
      <xdr:colOff>79376</xdr:colOff>
      <xdr:row>2</xdr:row>
      <xdr:rowOff>127000</xdr:rowOff>
    </xdr:to>
    <xdr:pic>
      <xdr:nvPicPr>
        <xdr:cNvPr id="108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92" y="0"/>
          <a:ext cx="1710267" cy="51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view="pageBreakPreview" topLeftCell="A160" zoomScaleNormal="100" zoomScaleSheetLayoutView="100" zoomScalePageLayoutView="80" workbookViewId="0">
      <selection activeCell="D119" sqref="D119"/>
    </sheetView>
  </sheetViews>
  <sheetFormatPr defaultRowHeight="15" x14ac:dyDescent="0.25"/>
  <cols>
    <col min="1" max="1" width="4.7109375" customWidth="1"/>
    <col min="2" max="2" width="21.7109375" customWidth="1"/>
    <col min="3" max="3" width="11.85546875" customWidth="1"/>
    <col min="4" max="4" width="32.85546875" customWidth="1"/>
    <col min="5" max="5" width="17.28515625" customWidth="1"/>
    <col min="6" max="6" width="10.7109375" customWidth="1"/>
    <col min="7" max="7" width="14.710937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2" max="12" width="21.85546875" customWidth="1"/>
    <col min="13" max="13" width="14.42578125" customWidth="1"/>
    <col min="14" max="14" width="12.7109375" bestFit="1" customWidth="1"/>
  </cols>
  <sheetData>
    <row r="1" spans="1:14" ht="15.75" x14ac:dyDescent="0.25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4" x14ac:dyDescent="0.25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4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x14ac:dyDescent="0.25">
      <c r="J4" s="80" t="s">
        <v>360</v>
      </c>
      <c r="K4" s="80"/>
    </row>
    <row r="5" spans="1:14" x14ac:dyDescent="0.25">
      <c r="K5" s="57"/>
    </row>
    <row r="6" spans="1:14" ht="15" customHeight="1" x14ac:dyDescent="0.25">
      <c r="A6" s="75" t="s">
        <v>102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4" ht="1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4" ht="15" customHeight="1" x14ac:dyDescent="0.25">
      <c r="A8" s="27"/>
      <c r="B8" s="30"/>
      <c r="C8" s="27"/>
      <c r="D8" s="27"/>
      <c r="E8" s="27"/>
      <c r="F8" s="27"/>
      <c r="G8" s="27"/>
      <c r="H8" s="27"/>
      <c r="I8" s="27"/>
      <c r="J8" s="27"/>
      <c r="K8" s="27"/>
    </row>
    <row r="9" spans="1:14" ht="15" customHeight="1" x14ac:dyDescent="0.25">
      <c r="A9" s="76" t="s">
        <v>15</v>
      </c>
      <c r="B9" s="77" t="s">
        <v>23</v>
      </c>
      <c r="C9" s="76" t="s">
        <v>18</v>
      </c>
      <c r="D9" s="79" t="s">
        <v>0</v>
      </c>
      <c r="E9" s="79" t="s">
        <v>1</v>
      </c>
      <c r="F9" s="72" t="s">
        <v>2</v>
      </c>
      <c r="G9" s="71" t="s">
        <v>3</v>
      </c>
      <c r="H9" s="71"/>
      <c r="I9" s="71"/>
      <c r="J9" s="72" t="s">
        <v>21</v>
      </c>
      <c r="K9" s="72" t="s">
        <v>10</v>
      </c>
    </row>
    <row r="10" spans="1:14" ht="35.25" customHeight="1" x14ac:dyDescent="0.25">
      <c r="A10" s="76"/>
      <c r="B10" s="78"/>
      <c r="C10" s="76"/>
      <c r="D10" s="79"/>
      <c r="E10" s="79"/>
      <c r="F10" s="72"/>
      <c r="G10" s="6" t="s">
        <v>4</v>
      </c>
      <c r="H10" s="6" t="s">
        <v>5</v>
      </c>
      <c r="I10" s="6" t="s">
        <v>20</v>
      </c>
      <c r="J10" s="72"/>
      <c r="K10" s="72"/>
    </row>
    <row r="11" spans="1:14" ht="42.75" customHeight="1" x14ac:dyDescent="0.25">
      <c r="A11" s="32">
        <v>1</v>
      </c>
      <c r="B11" s="33" t="s">
        <v>94</v>
      </c>
      <c r="C11" s="19" t="s">
        <v>44</v>
      </c>
      <c r="D11" s="20" t="s">
        <v>95</v>
      </c>
      <c r="E11" s="20" t="s">
        <v>11</v>
      </c>
      <c r="F11" s="67">
        <v>43090</v>
      </c>
      <c r="G11" s="3">
        <v>1000000</v>
      </c>
      <c r="H11" s="4">
        <v>360748.77</v>
      </c>
      <c r="I11" s="14">
        <f>G11+H11</f>
        <v>1360748.77</v>
      </c>
      <c r="J11" s="37">
        <v>1000000</v>
      </c>
      <c r="K11" s="32" t="s">
        <v>12</v>
      </c>
    </row>
    <row r="12" spans="1:14" ht="56.25" customHeight="1" x14ac:dyDescent="0.25">
      <c r="A12" s="32">
        <v>2</v>
      </c>
      <c r="B12" s="12" t="s">
        <v>24</v>
      </c>
      <c r="C12" s="20" t="s">
        <v>44</v>
      </c>
      <c r="D12" s="16" t="s">
        <v>7</v>
      </c>
      <c r="E12" s="16" t="s">
        <v>6</v>
      </c>
      <c r="F12" s="11">
        <v>43039</v>
      </c>
      <c r="G12" s="4">
        <v>2965600</v>
      </c>
      <c r="H12" s="4">
        <v>156084.22</v>
      </c>
      <c r="I12" s="14">
        <f t="shared" ref="I12" si="0">SUM(G12+H12)</f>
        <v>3121684.22</v>
      </c>
      <c r="J12" s="13">
        <v>1809015.99</v>
      </c>
      <c r="K12" s="16" t="s">
        <v>26</v>
      </c>
    </row>
    <row r="13" spans="1:14" ht="60.75" customHeight="1" x14ac:dyDescent="0.25">
      <c r="A13" s="32">
        <f t="shared" ref="A13:A76" si="1">A12+1</f>
        <v>3</v>
      </c>
      <c r="B13" s="12" t="s">
        <v>51</v>
      </c>
      <c r="C13" s="16" t="s">
        <v>27</v>
      </c>
      <c r="D13" s="16" t="s">
        <v>48</v>
      </c>
      <c r="E13" s="16" t="s">
        <v>6</v>
      </c>
      <c r="F13" s="11">
        <v>43131</v>
      </c>
      <c r="G13" s="4">
        <v>12206402.77</v>
      </c>
      <c r="H13" s="4">
        <v>2172795.7599999998</v>
      </c>
      <c r="I13" s="14">
        <f t="shared" ref="I13:I16" si="2">SUM(G13+H13)</f>
        <v>14379198.529999999</v>
      </c>
      <c r="J13" s="28">
        <v>7859739.9000000004</v>
      </c>
      <c r="K13" s="16" t="s">
        <v>25</v>
      </c>
      <c r="L13" s="1"/>
    </row>
    <row r="14" spans="1:14" ht="51" customHeight="1" x14ac:dyDescent="0.25">
      <c r="A14" s="32">
        <f t="shared" si="1"/>
        <v>4</v>
      </c>
      <c r="B14" s="12" t="s">
        <v>52</v>
      </c>
      <c r="C14" s="16" t="s">
        <v>27</v>
      </c>
      <c r="D14" s="16" t="s">
        <v>17</v>
      </c>
      <c r="E14" s="16" t="s">
        <v>6</v>
      </c>
      <c r="F14" s="11">
        <v>43189</v>
      </c>
      <c r="G14" s="4">
        <v>7117476.25</v>
      </c>
      <c r="H14" s="4">
        <v>280322.49</v>
      </c>
      <c r="I14" s="14">
        <f t="shared" si="2"/>
        <v>7397798.7400000002</v>
      </c>
      <c r="J14" s="28">
        <v>2294305.7999999998</v>
      </c>
      <c r="K14" s="16" t="s">
        <v>25</v>
      </c>
      <c r="L14" s="50"/>
      <c r="N14" s="1"/>
    </row>
    <row r="15" spans="1:14" ht="58.5" customHeight="1" x14ac:dyDescent="0.25">
      <c r="A15" s="32">
        <f t="shared" si="1"/>
        <v>5</v>
      </c>
      <c r="B15" s="12" t="s">
        <v>53</v>
      </c>
      <c r="C15" s="16" t="s">
        <v>27</v>
      </c>
      <c r="D15" s="16" t="s">
        <v>49</v>
      </c>
      <c r="E15" s="16" t="s">
        <v>6</v>
      </c>
      <c r="F15" s="11">
        <v>43131</v>
      </c>
      <c r="G15" s="4">
        <v>16169801.6</v>
      </c>
      <c r="H15" s="4">
        <v>208889.05</v>
      </c>
      <c r="I15" s="14">
        <f t="shared" si="2"/>
        <v>16378690.65</v>
      </c>
      <c r="J15" s="66">
        <v>9408653.7300000004</v>
      </c>
      <c r="K15" s="16" t="s">
        <v>28</v>
      </c>
      <c r="L15" s="51"/>
      <c r="M15" s="54"/>
      <c r="N15" s="55"/>
    </row>
    <row r="16" spans="1:14" ht="57.75" customHeight="1" x14ac:dyDescent="0.25">
      <c r="A16" s="32">
        <f t="shared" si="1"/>
        <v>6</v>
      </c>
      <c r="B16" s="12" t="s">
        <v>54</v>
      </c>
      <c r="C16" s="16" t="s">
        <v>27</v>
      </c>
      <c r="D16" s="16" t="s">
        <v>50</v>
      </c>
      <c r="E16" s="16" t="s">
        <v>6</v>
      </c>
      <c r="F16" s="11">
        <v>43131</v>
      </c>
      <c r="G16" s="5">
        <v>15000000</v>
      </c>
      <c r="H16" s="5">
        <v>1247447.3600000001</v>
      </c>
      <c r="I16" s="14">
        <f t="shared" si="2"/>
        <v>16247447.359999999</v>
      </c>
      <c r="J16" s="66">
        <v>9200827.1699999999</v>
      </c>
      <c r="K16" s="16" t="s">
        <v>28</v>
      </c>
      <c r="L16" s="1"/>
    </row>
    <row r="17" spans="1:14" ht="50.25" customHeight="1" x14ac:dyDescent="0.25">
      <c r="A17" s="32">
        <f t="shared" si="1"/>
        <v>7</v>
      </c>
      <c r="B17" s="12" t="s">
        <v>29</v>
      </c>
      <c r="C17" s="16" t="s">
        <v>19</v>
      </c>
      <c r="D17" s="16" t="s">
        <v>46</v>
      </c>
      <c r="E17" s="16" t="s">
        <v>30</v>
      </c>
      <c r="F17" s="11">
        <v>42977</v>
      </c>
      <c r="G17" s="18">
        <v>14417046</v>
      </c>
      <c r="H17" s="18">
        <v>7723032.8300000001</v>
      </c>
      <c r="I17" s="43">
        <f>SUM(G17+H17)</f>
        <v>22140078.829999998</v>
      </c>
      <c r="J17" s="18">
        <v>11641764.640000001</v>
      </c>
      <c r="K17" s="58" t="s">
        <v>31</v>
      </c>
      <c r="M17" s="59"/>
    </row>
    <row r="18" spans="1:14" ht="79.5" customHeight="1" x14ac:dyDescent="0.25">
      <c r="A18" s="32">
        <f t="shared" si="1"/>
        <v>8</v>
      </c>
      <c r="B18" s="15" t="s">
        <v>55</v>
      </c>
      <c r="C18" s="34" t="s">
        <v>44</v>
      </c>
      <c r="D18" s="17" t="s">
        <v>35</v>
      </c>
      <c r="E18" s="17" t="s">
        <v>36</v>
      </c>
      <c r="F18" s="11">
        <v>43191</v>
      </c>
      <c r="G18" s="23">
        <v>1731671</v>
      </c>
      <c r="H18" s="21">
        <v>72600</v>
      </c>
      <c r="I18" s="5">
        <f t="shared" ref="I18:I22" si="3">SUM(G18+H18)</f>
        <v>1804271</v>
      </c>
      <c r="J18" s="5">
        <v>1731671</v>
      </c>
      <c r="K18" s="17" t="s">
        <v>41</v>
      </c>
      <c r="L18" s="1"/>
      <c r="M18" s="59"/>
    </row>
    <row r="19" spans="1:14" ht="51" customHeight="1" x14ac:dyDescent="0.25">
      <c r="A19" s="32">
        <f t="shared" si="1"/>
        <v>9</v>
      </c>
      <c r="B19" s="15" t="s">
        <v>56</v>
      </c>
      <c r="C19" s="2" t="s">
        <v>44</v>
      </c>
      <c r="D19" s="16" t="s">
        <v>37</v>
      </c>
      <c r="E19" s="2" t="s">
        <v>38</v>
      </c>
      <c r="F19" s="11">
        <v>42916</v>
      </c>
      <c r="G19" s="5">
        <v>220000</v>
      </c>
      <c r="H19" s="5">
        <v>9200</v>
      </c>
      <c r="I19" s="5">
        <f t="shared" si="3"/>
        <v>229200</v>
      </c>
      <c r="J19" s="18">
        <v>220000</v>
      </c>
      <c r="K19" s="25" t="s">
        <v>14</v>
      </c>
      <c r="M19" s="59"/>
    </row>
    <row r="20" spans="1:14" ht="51.75" customHeight="1" x14ac:dyDescent="0.25">
      <c r="A20" s="32">
        <f t="shared" si="1"/>
        <v>10</v>
      </c>
      <c r="B20" s="15" t="s">
        <v>57</v>
      </c>
      <c r="C20" s="34" t="s">
        <v>44</v>
      </c>
      <c r="D20" s="16" t="s">
        <v>39</v>
      </c>
      <c r="E20" s="2" t="s">
        <v>32</v>
      </c>
      <c r="F20" s="11">
        <v>42916</v>
      </c>
      <c r="G20" s="5">
        <v>4801354.08</v>
      </c>
      <c r="H20" s="5">
        <v>200056.42</v>
      </c>
      <c r="I20" s="5">
        <f t="shared" si="3"/>
        <v>5001410.5</v>
      </c>
      <c r="J20" s="18">
        <v>4801354.08</v>
      </c>
      <c r="K20" s="25" t="s">
        <v>12</v>
      </c>
      <c r="M20" s="59"/>
    </row>
    <row r="21" spans="1:14" ht="67.5" customHeight="1" x14ac:dyDescent="0.25">
      <c r="A21" s="32">
        <f t="shared" si="1"/>
        <v>11</v>
      </c>
      <c r="B21" s="15" t="s">
        <v>58</v>
      </c>
      <c r="C21" s="34" t="s">
        <v>44</v>
      </c>
      <c r="D21" s="16" t="s">
        <v>45</v>
      </c>
      <c r="E21" s="16" t="s">
        <v>34</v>
      </c>
      <c r="F21" s="11">
        <v>42855</v>
      </c>
      <c r="G21" s="5">
        <v>688467.2</v>
      </c>
      <c r="H21" s="5">
        <v>33730.42</v>
      </c>
      <c r="I21" s="5">
        <f t="shared" si="3"/>
        <v>722197.62</v>
      </c>
      <c r="J21" s="4" t="s">
        <v>130</v>
      </c>
      <c r="K21" s="10" t="s">
        <v>22</v>
      </c>
      <c r="M21" s="59"/>
    </row>
    <row r="22" spans="1:14" ht="51.75" customHeight="1" x14ac:dyDescent="0.25">
      <c r="A22" s="32">
        <f t="shared" si="1"/>
        <v>12</v>
      </c>
      <c r="B22" s="15" t="s">
        <v>59</v>
      </c>
      <c r="C22" s="34" t="s">
        <v>44</v>
      </c>
      <c r="D22" s="34" t="s">
        <v>47</v>
      </c>
      <c r="E22" s="20" t="s">
        <v>40</v>
      </c>
      <c r="F22" s="11">
        <v>42916</v>
      </c>
      <c r="G22" s="40">
        <v>16575000</v>
      </c>
      <c r="H22" s="21">
        <v>1589839.84</v>
      </c>
      <c r="I22" s="5">
        <f t="shared" si="3"/>
        <v>18164839.84</v>
      </c>
      <c r="J22" s="4">
        <v>6003175</v>
      </c>
      <c r="K22" s="25" t="s">
        <v>22</v>
      </c>
      <c r="M22" s="1"/>
      <c r="N22" s="1"/>
    </row>
    <row r="23" spans="1:14" ht="38.25" customHeight="1" x14ac:dyDescent="0.25">
      <c r="A23" s="32">
        <f t="shared" si="1"/>
        <v>13</v>
      </c>
      <c r="B23" s="12" t="s">
        <v>253</v>
      </c>
      <c r="C23" s="65" t="s">
        <v>44</v>
      </c>
      <c r="D23" s="36" t="s">
        <v>62</v>
      </c>
      <c r="E23" s="16" t="s">
        <v>11</v>
      </c>
      <c r="F23" s="11" t="s">
        <v>9</v>
      </c>
      <c r="G23" s="35">
        <v>408000</v>
      </c>
      <c r="H23" s="35">
        <v>0</v>
      </c>
      <c r="I23" s="35">
        <f>SUM(G23+H23)</f>
        <v>408000</v>
      </c>
      <c r="J23" s="35">
        <v>326400</v>
      </c>
      <c r="K23" s="42" t="s">
        <v>12</v>
      </c>
    </row>
    <row r="24" spans="1:14" ht="48.75" customHeight="1" x14ac:dyDescent="0.25">
      <c r="A24" s="32">
        <f t="shared" si="1"/>
        <v>14</v>
      </c>
      <c r="B24" s="84" t="s">
        <v>63</v>
      </c>
      <c r="C24" s="85" t="s">
        <v>44</v>
      </c>
      <c r="D24" s="85" t="s">
        <v>64</v>
      </c>
      <c r="E24" s="86" t="s">
        <v>11</v>
      </c>
      <c r="F24" s="81" t="s">
        <v>9</v>
      </c>
      <c r="G24" s="87">
        <v>512000</v>
      </c>
      <c r="H24" s="87">
        <v>0</v>
      </c>
      <c r="I24" s="87">
        <f t="shared" ref="I24:I31" si="4">SUM(G24+H24)</f>
        <v>512000</v>
      </c>
      <c r="J24" s="87">
        <v>409600</v>
      </c>
      <c r="K24" s="88" t="s">
        <v>12</v>
      </c>
    </row>
    <row r="25" spans="1:14" ht="40.5" customHeight="1" x14ac:dyDescent="0.25">
      <c r="A25" s="32">
        <f t="shared" si="1"/>
        <v>15</v>
      </c>
      <c r="B25" s="20" t="s">
        <v>156</v>
      </c>
      <c r="C25" s="16" t="s">
        <v>44</v>
      </c>
      <c r="D25" s="20" t="s">
        <v>157</v>
      </c>
      <c r="E25" s="20" t="s">
        <v>11</v>
      </c>
      <c r="F25" s="11" t="s">
        <v>9</v>
      </c>
      <c r="G25" s="44">
        <v>500000</v>
      </c>
      <c r="H25" s="18">
        <v>0</v>
      </c>
      <c r="I25" s="18">
        <f t="shared" si="4"/>
        <v>500000</v>
      </c>
      <c r="J25" s="18">
        <v>400000</v>
      </c>
      <c r="K25" s="10" t="s">
        <v>12</v>
      </c>
    </row>
    <row r="26" spans="1:14" ht="40.5" customHeight="1" x14ac:dyDescent="0.25">
      <c r="A26" s="32">
        <f t="shared" si="1"/>
        <v>16</v>
      </c>
      <c r="B26" s="15" t="s">
        <v>100</v>
      </c>
      <c r="C26" s="31" t="s">
        <v>44</v>
      </c>
      <c r="D26" s="2" t="s">
        <v>76</v>
      </c>
      <c r="E26" s="16" t="s">
        <v>33</v>
      </c>
      <c r="F26" s="11">
        <v>42916</v>
      </c>
      <c r="G26" s="5">
        <v>1000000</v>
      </c>
      <c r="H26" s="18">
        <v>41666.666666666672</v>
      </c>
      <c r="I26" s="24">
        <f t="shared" si="4"/>
        <v>1041666.6666666666</v>
      </c>
      <c r="J26" s="35">
        <v>1000000</v>
      </c>
      <c r="K26" s="26" t="s">
        <v>12</v>
      </c>
    </row>
    <row r="27" spans="1:14" ht="40.5" customHeight="1" x14ac:dyDescent="0.25">
      <c r="A27" s="32">
        <f t="shared" si="1"/>
        <v>17</v>
      </c>
      <c r="B27" s="15" t="s">
        <v>69</v>
      </c>
      <c r="C27" s="31" t="s">
        <v>44</v>
      </c>
      <c r="D27" s="16" t="s">
        <v>74</v>
      </c>
      <c r="E27" s="17" t="s">
        <v>8</v>
      </c>
      <c r="F27" s="11">
        <v>42916</v>
      </c>
      <c r="G27" s="18">
        <v>1170000</v>
      </c>
      <c r="H27" s="18">
        <f>G27*0.04/0.96</f>
        <v>48750</v>
      </c>
      <c r="I27" s="24">
        <f t="shared" si="4"/>
        <v>1218750</v>
      </c>
      <c r="J27" s="35">
        <v>418267.98</v>
      </c>
      <c r="K27" s="26" t="s">
        <v>22</v>
      </c>
    </row>
    <row r="28" spans="1:14" ht="40.5" customHeight="1" x14ac:dyDescent="0.25">
      <c r="A28" s="32">
        <f t="shared" si="1"/>
        <v>18</v>
      </c>
      <c r="B28" s="15" t="s">
        <v>70</v>
      </c>
      <c r="C28" s="17" t="s">
        <v>44</v>
      </c>
      <c r="D28" s="16" t="s">
        <v>75</v>
      </c>
      <c r="E28" s="17" t="s">
        <v>8</v>
      </c>
      <c r="F28" s="11">
        <v>42916</v>
      </c>
      <c r="G28" s="18">
        <v>321750</v>
      </c>
      <c r="H28" s="18">
        <v>36162.54</v>
      </c>
      <c r="I28" s="39">
        <f t="shared" si="4"/>
        <v>357912.54</v>
      </c>
      <c r="J28" s="18">
        <v>321750</v>
      </c>
      <c r="K28" s="25" t="s">
        <v>22</v>
      </c>
    </row>
    <row r="29" spans="1:14" ht="40.5" customHeight="1" x14ac:dyDescent="0.25">
      <c r="A29" s="32">
        <f t="shared" si="1"/>
        <v>19</v>
      </c>
      <c r="B29" s="15" t="s">
        <v>71</v>
      </c>
      <c r="C29" s="17" t="s">
        <v>44</v>
      </c>
      <c r="D29" s="16" t="s">
        <v>77</v>
      </c>
      <c r="E29" s="17" t="s">
        <v>6</v>
      </c>
      <c r="F29" s="11">
        <v>42854</v>
      </c>
      <c r="G29" s="18">
        <v>789800</v>
      </c>
      <c r="H29" s="18">
        <v>203958.29</v>
      </c>
      <c r="I29" s="39">
        <f t="shared" si="4"/>
        <v>993758.29</v>
      </c>
      <c r="J29" s="18">
        <v>389134.46</v>
      </c>
      <c r="K29" s="25" t="s">
        <v>22</v>
      </c>
    </row>
    <row r="30" spans="1:14" ht="40.5" customHeight="1" x14ac:dyDescent="0.25">
      <c r="A30" s="32">
        <f t="shared" si="1"/>
        <v>20</v>
      </c>
      <c r="B30" s="15" t="s">
        <v>72</v>
      </c>
      <c r="C30" s="17" t="s">
        <v>44</v>
      </c>
      <c r="D30" s="16" t="s">
        <v>79</v>
      </c>
      <c r="E30" s="2" t="s">
        <v>8</v>
      </c>
      <c r="F30" s="11">
        <v>42916</v>
      </c>
      <c r="G30" s="5">
        <v>975000</v>
      </c>
      <c r="H30" s="18">
        <f t="shared" ref="H30" si="5">G30*0.04/0.96</f>
        <v>40625</v>
      </c>
      <c r="I30" s="39">
        <f t="shared" si="4"/>
        <v>1015625</v>
      </c>
      <c r="J30" s="35">
        <v>220248.6</v>
      </c>
      <c r="K30" s="25" t="s">
        <v>22</v>
      </c>
    </row>
    <row r="31" spans="1:14" ht="40.5" customHeight="1" x14ac:dyDescent="0.25">
      <c r="A31" s="32">
        <f t="shared" si="1"/>
        <v>21</v>
      </c>
      <c r="B31" s="15" t="s">
        <v>73</v>
      </c>
      <c r="C31" s="31" t="s">
        <v>44</v>
      </c>
      <c r="D31" s="16" t="s">
        <v>252</v>
      </c>
      <c r="E31" s="2" t="s">
        <v>8</v>
      </c>
      <c r="F31" s="11">
        <v>43100</v>
      </c>
      <c r="G31" s="18">
        <v>780000</v>
      </c>
      <c r="H31" s="18">
        <v>32500</v>
      </c>
      <c r="I31" s="24">
        <f t="shared" si="4"/>
        <v>812500</v>
      </c>
      <c r="J31" s="35">
        <v>222481.74</v>
      </c>
      <c r="K31" s="26" t="s">
        <v>22</v>
      </c>
    </row>
    <row r="32" spans="1:14" ht="54" customHeight="1" x14ac:dyDescent="0.25">
      <c r="A32" s="32">
        <f t="shared" si="1"/>
        <v>22</v>
      </c>
      <c r="B32" s="15" t="s">
        <v>86</v>
      </c>
      <c r="C32" s="17" t="s">
        <v>44</v>
      </c>
      <c r="D32" s="16" t="s">
        <v>74</v>
      </c>
      <c r="E32" s="2" t="s">
        <v>8</v>
      </c>
      <c r="F32" s="11">
        <v>42916</v>
      </c>
      <c r="G32" s="18">
        <v>877500</v>
      </c>
      <c r="H32" s="18">
        <v>140344.76999999999</v>
      </c>
      <c r="I32" s="39">
        <f t="shared" ref="I32:I34" si="6">SUM(G32+H32)</f>
        <v>1017844.77</v>
      </c>
      <c r="J32" s="35">
        <v>698301.34</v>
      </c>
      <c r="K32" s="26" t="s">
        <v>22</v>
      </c>
      <c r="L32" s="56"/>
      <c r="M32" s="53"/>
      <c r="N32">
        <v>50009.66</v>
      </c>
    </row>
    <row r="33" spans="1:13" ht="52.5" customHeight="1" x14ac:dyDescent="0.25">
      <c r="A33" s="32">
        <f t="shared" si="1"/>
        <v>23</v>
      </c>
      <c r="B33" s="15" t="s">
        <v>88</v>
      </c>
      <c r="C33" s="17" t="s">
        <v>44</v>
      </c>
      <c r="D33" s="16" t="s">
        <v>89</v>
      </c>
      <c r="E33" s="2" t="s">
        <v>6</v>
      </c>
      <c r="F33" s="11">
        <v>42916</v>
      </c>
      <c r="G33" s="18">
        <v>295300</v>
      </c>
      <c r="H33" s="18">
        <f t="shared" ref="H33" si="7">G33*0.04/0.96</f>
        <v>12304.166666666668</v>
      </c>
      <c r="I33" s="39">
        <f t="shared" si="6"/>
        <v>307604.16666666669</v>
      </c>
      <c r="J33" s="18">
        <v>236240</v>
      </c>
      <c r="K33" s="25" t="s">
        <v>22</v>
      </c>
    </row>
    <row r="34" spans="1:13" ht="68.25" customHeight="1" x14ac:dyDescent="0.25">
      <c r="A34" s="32">
        <f t="shared" si="1"/>
        <v>24</v>
      </c>
      <c r="B34" s="15" t="s">
        <v>90</v>
      </c>
      <c r="C34" s="17" t="s">
        <v>44</v>
      </c>
      <c r="D34" s="16" t="s">
        <v>255</v>
      </c>
      <c r="E34" s="2" t="s">
        <v>87</v>
      </c>
      <c r="F34" s="11">
        <v>43072</v>
      </c>
      <c r="G34" s="39">
        <v>750000</v>
      </c>
      <c r="H34" s="18">
        <v>32279.31</v>
      </c>
      <c r="I34" s="39">
        <f t="shared" si="6"/>
        <v>782279.31</v>
      </c>
      <c r="J34" s="35">
        <v>750000</v>
      </c>
      <c r="K34" s="26" t="s">
        <v>13</v>
      </c>
    </row>
    <row r="35" spans="1:13" ht="51" customHeight="1" x14ac:dyDescent="0.25">
      <c r="A35" s="32">
        <f t="shared" si="1"/>
        <v>25</v>
      </c>
      <c r="B35" s="12" t="s">
        <v>78</v>
      </c>
      <c r="C35" s="16" t="s">
        <v>19</v>
      </c>
      <c r="D35" s="16" t="s">
        <v>66</v>
      </c>
      <c r="E35" s="16" t="s">
        <v>61</v>
      </c>
      <c r="F35" s="11">
        <v>42885</v>
      </c>
      <c r="G35" s="18">
        <v>1727393.34</v>
      </c>
      <c r="H35" s="39">
        <v>0</v>
      </c>
      <c r="I35" s="39">
        <f>SUM(G35+H35)</f>
        <v>1727393.34</v>
      </c>
      <c r="J35" s="18">
        <v>1019162.08</v>
      </c>
      <c r="K35" s="25" t="s">
        <v>31</v>
      </c>
      <c r="L35" s="60"/>
      <c r="M35" s="60"/>
    </row>
    <row r="36" spans="1:13" ht="55.5" customHeight="1" x14ac:dyDescent="0.25">
      <c r="A36" s="32">
        <f t="shared" si="1"/>
        <v>26</v>
      </c>
      <c r="B36" s="12" t="s">
        <v>65</v>
      </c>
      <c r="C36" s="36" t="s">
        <v>19</v>
      </c>
      <c r="D36" s="36" t="s">
        <v>66</v>
      </c>
      <c r="E36" s="16" t="s">
        <v>61</v>
      </c>
      <c r="F36" s="11">
        <v>43281</v>
      </c>
      <c r="G36" s="35">
        <v>1723893.34</v>
      </c>
      <c r="H36" s="35">
        <v>0</v>
      </c>
      <c r="I36" s="35">
        <f>SUM(G36+H36)</f>
        <v>1723893.34</v>
      </c>
      <c r="J36" s="35">
        <v>430973.34</v>
      </c>
      <c r="K36" s="42" t="s">
        <v>31</v>
      </c>
      <c r="M36" s="60"/>
    </row>
    <row r="37" spans="1:13" ht="54" customHeight="1" x14ac:dyDescent="0.25">
      <c r="A37" s="32">
        <f t="shared" si="1"/>
        <v>27</v>
      </c>
      <c r="B37" s="12" t="s">
        <v>67</v>
      </c>
      <c r="C37" s="36" t="s">
        <v>19</v>
      </c>
      <c r="D37" s="36" t="s">
        <v>68</v>
      </c>
      <c r="E37" s="16" t="s">
        <v>61</v>
      </c>
      <c r="F37" s="11">
        <v>43281</v>
      </c>
      <c r="G37" s="35">
        <v>3448185.68</v>
      </c>
      <c r="H37" s="35">
        <v>0</v>
      </c>
      <c r="I37" s="35">
        <f>SUM(G37+H37)</f>
        <v>3448185.68</v>
      </c>
      <c r="J37" s="35">
        <v>862046.43</v>
      </c>
      <c r="K37" s="42" t="s">
        <v>31</v>
      </c>
      <c r="M37" s="60"/>
    </row>
    <row r="38" spans="1:13" ht="50.25" customHeight="1" x14ac:dyDescent="0.25">
      <c r="A38" s="32">
        <f t="shared" si="1"/>
        <v>28</v>
      </c>
      <c r="B38" s="12" t="s">
        <v>80</v>
      </c>
      <c r="C38" s="16" t="s">
        <v>60</v>
      </c>
      <c r="D38" s="16" t="s">
        <v>81</v>
      </c>
      <c r="E38" s="16" t="s">
        <v>61</v>
      </c>
      <c r="F38" s="11">
        <v>42978</v>
      </c>
      <c r="G38" s="18">
        <v>228088</v>
      </c>
      <c r="H38" s="39">
        <v>0</v>
      </c>
      <c r="I38" s="39">
        <f t="shared" ref="I38:I39" si="8">SUM(G38+H38)</f>
        <v>228088</v>
      </c>
      <c r="J38" s="18">
        <v>228088</v>
      </c>
      <c r="K38" s="25" t="s">
        <v>31</v>
      </c>
    </row>
    <row r="39" spans="1:13" ht="54.75" customHeight="1" x14ac:dyDescent="0.25">
      <c r="A39" s="32">
        <f t="shared" si="1"/>
        <v>29</v>
      </c>
      <c r="B39" s="12" t="s">
        <v>127</v>
      </c>
      <c r="C39" s="16" t="s">
        <v>60</v>
      </c>
      <c r="D39" s="16" t="s">
        <v>82</v>
      </c>
      <c r="E39" s="16" t="s">
        <v>61</v>
      </c>
      <c r="F39" s="11">
        <v>42824</v>
      </c>
      <c r="G39" s="18">
        <v>94076.49</v>
      </c>
      <c r="H39" s="39">
        <v>0</v>
      </c>
      <c r="I39" s="39">
        <f t="shared" si="8"/>
        <v>94076.49</v>
      </c>
      <c r="J39" s="18">
        <v>94076.49</v>
      </c>
      <c r="K39" s="25" t="s">
        <v>31</v>
      </c>
    </row>
    <row r="40" spans="1:13" ht="40.5" customHeight="1" x14ac:dyDescent="0.25">
      <c r="A40" s="32">
        <f t="shared" si="1"/>
        <v>30</v>
      </c>
      <c r="B40" s="15" t="s">
        <v>91</v>
      </c>
      <c r="C40" s="34" t="s">
        <v>44</v>
      </c>
      <c r="D40" s="17" t="s">
        <v>84</v>
      </c>
      <c r="E40" s="20" t="s">
        <v>8</v>
      </c>
      <c r="F40" s="11">
        <v>42916</v>
      </c>
      <c r="G40" s="40">
        <v>975000</v>
      </c>
      <c r="H40" s="40">
        <v>40625</v>
      </c>
      <c r="I40" s="40">
        <f t="shared" ref="I40:I42" si="9">SUM(G40+H40)</f>
        <v>1015625</v>
      </c>
      <c r="J40" s="18">
        <v>181217.4</v>
      </c>
      <c r="K40" s="26" t="s">
        <v>22</v>
      </c>
    </row>
    <row r="41" spans="1:13" ht="61.5" customHeight="1" x14ac:dyDescent="0.25">
      <c r="A41" s="32">
        <f t="shared" si="1"/>
        <v>31</v>
      </c>
      <c r="B41" s="15" t="s">
        <v>92</v>
      </c>
      <c r="C41" s="34" t="s">
        <v>44</v>
      </c>
      <c r="D41" s="63" t="s">
        <v>85</v>
      </c>
      <c r="E41" s="16" t="s">
        <v>34</v>
      </c>
      <c r="F41" s="11">
        <v>42916</v>
      </c>
      <c r="G41" s="39">
        <v>600000</v>
      </c>
      <c r="H41" s="39">
        <v>111506.48</v>
      </c>
      <c r="I41" s="39">
        <f t="shared" si="9"/>
        <v>711506.48</v>
      </c>
      <c r="J41" s="18">
        <v>600000</v>
      </c>
      <c r="K41" s="25" t="s">
        <v>22</v>
      </c>
    </row>
    <row r="42" spans="1:13" ht="49.5" customHeight="1" x14ac:dyDescent="0.25">
      <c r="A42" s="32">
        <f t="shared" si="1"/>
        <v>32</v>
      </c>
      <c r="B42" s="15" t="s">
        <v>93</v>
      </c>
      <c r="C42" s="34" t="s">
        <v>44</v>
      </c>
      <c r="D42" s="17" t="s">
        <v>83</v>
      </c>
      <c r="E42" s="16" t="s">
        <v>40</v>
      </c>
      <c r="F42" s="11">
        <v>43100</v>
      </c>
      <c r="G42" s="39">
        <v>2925000</v>
      </c>
      <c r="H42" s="39">
        <v>121875</v>
      </c>
      <c r="I42" s="39">
        <f t="shared" si="9"/>
        <v>3046875</v>
      </c>
      <c r="J42" s="18">
        <v>102962.93</v>
      </c>
      <c r="K42" s="25" t="s">
        <v>22</v>
      </c>
    </row>
    <row r="43" spans="1:13" ht="54.75" customHeight="1" x14ac:dyDescent="0.25">
      <c r="A43" s="32">
        <f t="shared" si="1"/>
        <v>33</v>
      </c>
      <c r="B43" s="15" t="s">
        <v>101</v>
      </c>
      <c r="C43" s="31" t="s">
        <v>44</v>
      </c>
      <c r="D43" s="31" t="s">
        <v>96</v>
      </c>
      <c r="E43" s="16" t="s">
        <v>97</v>
      </c>
      <c r="F43" s="11">
        <v>42916</v>
      </c>
      <c r="G43" s="24">
        <v>337853</v>
      </c>
      <c r="H43" s="24">
        <v>14077.21</v>
      </c>
      <c r="I43" s="24">
        <f>SUM(G43+H43)</f>
        <v>351930.21</v>
      </c>
      <c r="J43" s="35">
        <v>337853</v>
      </c>
      <c r="K43" s="26" t="s">
        <v>12</v>
      </c>
    </row>
    <row r="44" spans="1:13" ht="49.5" customHeight="1" x14ac:dyDescent="0.25">
      <c r="A44" s="32">
        <f t="shared" si="1"/>
        <v>34</v>
      </c>
      <c r="B44" s="15" t="s">
        <v>98</v>
      </c>
      <c r="C44" s="17" t="s">
        <v>19</v>
      </c>
      <c r="D44" s="17" t="s">
        <v>99</v>
      </c>
      <c r="E44" s="16" t="s">
        <v>8</v>
      </c>
      <c r="F44" s="11">
        <v>42867</v>
      </c>
      <c r="G44" s="39">
        <v>4462903.45</v>
      </c>
      <c r="H44" s="39">
        <v>1020319.84</v>
      </c>
      <c r="I44" s="39">
        <f t="shared" ref="I44" si="10">SUM(G44+H44)</f>
        <v>5483223.29</v>
      </c>
      <c r="J44" s="18">
        <v>4462903.45</v>
      </c>
      <c r="K44" s="25" t="s">
        <v>22</v>
      </c>
    </row>
    <row r="45" spans="1:13" ht="49.5" customHeight="1" x14ac:dyDescent="0.25">
      <c r="A45" s="32">
        <f t="shared" si="1"/>
        <v>35</v>
      </c>
      <c r="B45" s="15" t="s">
        <v>103</v>
      </c>
      <c r="C45" s="31" t="s">
        <v>44</v>
      </c>
      <c r="D45" s="31" t="s">
        <v>117</v>
      </c>
      <c r="E45" s="16" t="s">
        <v>6</v>
      </c>
      <c r="F45" s="11">
        <v>42916</v>
      </c>
      <c r="G45" s="24">
        <v>789800</v>
      </c>
      <c r="H45" s="24">
        <v>66122.649999999994</v>
      </c>
      <c r="I45" s="24">
        <f t="shared" ref="I45:I57" si="11">SUM(G45+H45)</f>
        <v>855922.65</v>
      </c>
      <c r="J45" s="18">
        <v>283933.09999999998</v>
      </c>
      <c r="K45" s="26" t="s">
        <v>22</v>
      </c>
    </row>
    <row r="46" spans="1:13" ht="49.5" customHeight="1" x14ac:dyDescent="0.25">
      <c r="A46" s="32">
        <f t="shared" si="1"/>
        <v>36</v>
      </c>
      <c r="B46" s="15" t="s">
        <v>104</v>
      </c>
      <c r="C46" s="31" t="s">
        <v>44</v>
      </c>
      <c r="D46" s="31" t="s">
        <v>109</v>
      </c>
      <c r="E46" s="16" t="s">
        <v>6</v>
      </c>
      <c r="F46" s="11">
        <v>43100</v>
      </c>
      <c r="G46" s="24">
        <v>1482100</v>
      </c>
      <c r="H46" s="24">
        <v>21227.03</v>
      </c>
      <c r="I46" s="24">
        <f t="shared" si="11"/>
        <v>1503327.03</v>
      </c>
      <c r="J46" s="35">
        <v>21282</v>
      </c>
      <c r="K46" s="26" t="s">
        <v>22</v>
      </c>
    </row>
    <row r="47" spans="1:13" ht="49.5" customHeight="1" x14ac:dyDescent="0.25">
      <c r="A47" s="32">
        <f t="shared" si="1"/>
        <v>37</v>
      </c>
      <c r="B47" s="17" t="s">
        <v>115</v>
      </c>
      <c r="C47" s="31" t="s">
        <v>44</v>
      </c>
      <c r="D47" s="31" t="s">
        <v>116</v>
      </c>
      <c r="E47" s="16" t="s">
        <v>8</v>
      </c>
      <c r="F47" s="11">
        <v>42947</v>
      </c>
      <c r="G47" s="24">
        <v>1170000</v>
      </c>
      <c r="H47" s="24">
        <v>65335.199999999997</v>
      </c>
      <c r="I47" s="24">
        <f>G47+H47</f>
        <v>1235335.2</v>
      </c>
      <c r="J47" s="35">
        <v>246745.98</v>
      </c>
      <c r="K47" s="26" t="s">
        <v>22</v>
      </c>
    </row>
    <row r="48" spans="1:13" ht="49.5" customHeight="1" x14ac:dyDescent="0.25">
      <c r="A48" s="32">
        <f t="shared" si="1"/>
        <v>38</v>
      </c>
      <c r="B48" s="15" t="s">
        <v>120</v>
      </c>
      <c r="C48" s="31" t="s">
        <v>44</v>
      </c>
      <c r="D48" s="31" t="s">
        <v>121</v>
      </c>
      <c r="E48" s="16" t="s">
        <v>8</v>
      </c>
      <c r="F48" s="11">
        <v>42916</v>
      </c>
      <c r="G48" s="39">
        <v>341250</v>
      </c>
      <c r="H48" s="39">
        <v>24944.76</v>
      </c>
      <c r="I48" s="24">
        <f>G48+H48</f>
        <v>366194.76</v>
      </c>
      <c r="J48" s="35">
        <v>341250</v>
      </c>
      <c r="K48" s="26" t="s">
        <v>22</v>
      </c>
      <c r="L48" s="52"/>
    </row>
    <row r="49" spans="1:12" ht="49.5" customHeight="1" x14ac:dyDescent="0.25">
      <c r="A49" s="32">
        <f t="shared" si="1"/>
        <v>39</v>
      </c>
      <c r="B49" s="15" t="s">
        <v>158</v>
      </c>
      <c r="C49" s="31" t="s">
        <v>44</v>
      </c>
      <c r="D49" s="31" t="s">
        <v>159</v>
      </c>
      <c r="E49" s="16" t="s">
        <v>8</v>
      </c>
      <c r="F49" s="11">
        <v>42916</v>
      </c>
      <c r="G49" s="39">
        <v>390000</v>
      </c>
      <c r="H49" s="39">
        <v>22609.67</v>
      </c>
      <c r="I49" s="24">
        <f t="shared" ref="I49:I50" si="12">G49+H49</f>
        <v>412609.67</v>
      </c>
      <c r="J49" s="35">
        <v>390000</v>
      </c>
      <c r="K49" s="26" t="s">
        <v>22</v>
      </c>
      <c r="L49" s="52"/>
    </row>
    <row r="50" spans="1:12" ht="71.25" customHeight="1" x14ac:dyDescent="0.25">
      <c r="A50" s="32">
        <f t="shared" si="1"/>
        <v>40</v>
      </c>
      <c r="B50" s="15" t="s">
        <v>160</v>
      </c>
      <c r="C50" s="31" t="s">
        <v>44</v>
      </c>
      <c r="D50" s="31" t="s">
        <v>161</v>
      </c>
      <c r="E50" s="16" t="s">
        <v>6</v>
      </c>
      <c r="F50" s="11">
        <v>42916</v>
      </c>
      <c r="G50" s="39">
        <v>1482100</v>
      </c>
      <c r="H50" s="39">
        <v>2978.13</v>
      </c>
      <c r="I50" s="24">
        <f t="shared" si="12"/>
        <v>1485078.13</v>
      </c>
      <c r="J50" s="35">
        <v>2635.17</v>
      </c>
      <c r="K50" s="26" t="s">
        <v>22</v>
      </c>
    </row>
    <row r="51" spans="1:12" ht="40.5" customHeight="1" x14ac:dyDescent="0.25">
      <c r="A51" s="32">
        <f t="shared" si="1"/>
        <v>41</v>
      </c>
      <c r="B51" s="15" t="s">
        <v>105</v>
      </c>
      <c r="C51" s="17" t="s">
        <v>44</v>
      </c>
      <c r="D51" s="17" t="s">
        <v>110</v>
      </c>
      <c r="E51" s="16" t="s">
        <v>33</v>
      </c>
      <c r="F51" s="11">
        <v>42916</v>
      </c>
      <c r="G51" s="39">
        <v>343000</v>
      </c>
      <c r="H51" s="39">
        <v>687.67</v>
      </c>
      <c r="I51" s="39">
        <f t="shared" si="11"/>
        <v>343687.67</v>
      </c>
      <c r="J51" s="39">
        <v>343000</v>
      </c>
      <c r="K51" s="25" t="s">
        <v>22</v>
      </c>
    </row>
    <row r="52" spans="1:12" ht="40.5" customHeight="1" x14ac:dyDescent="0.25">
      <c r="A52" s="32">
        <f t="shared" si="1"/>
        <v>42</v>
      </c>
      <c r="B52" s="15" t="s">
        <v>106</v>
      </c>
      <c r="C52" s="17" t="s">
        <v>44</v>
      </c>
      <c r="D52" s="17" t="s">
        <v>111</v>
      </c>
      <c r="E52" s="16" t="s">
        <v>33</v>
      </c>
      <c r="F52" s="11">
        <v>42916</v>
      </c>
      <c r="G52" s="39">
        <v>1000000</v>
      </c>
      <c r="H52" s="39">
        <v>2004.01</v>
      </c>
      <c r="I52" s="39">
        <f t="shared" si="11"/>
        <v>1002004.01</v>
      </c>
      <c r="J52" s="18">
        <v>500000</v>
      </c>
      <c r="K52" s="25" t="s">
        <v>22</v>
      </c>
    </row>
    <row r="53" spans="1:12" ht="60" customHeight="1" x14ac:dyDescent="0.25">
      <c r="A53" s="32">
        <f t="shared" si="1"/>
        <v>43</v>
      </c>
      <c r="B53" s="15" t="s">
        <v>107</v>
      </c>
      <c r="C53" s="17" t="s">
        <v>44</v>
      </c>
      <c r="D53" s="17" t="s">
        <v>112</v>
      </c>
      <c r="E53" s="16" t="s">
        <v>33</v>
      </c>
      <c r="F53" s="11">
        <v>42916</v>
      </c>
      <c r="G53" s="39">
        <v>1000000</v>
      </c>
      <c r="H53" s="39">
        <v>75571.61</v>
      </c>
      <c r="I53" s="39">
        <f t="shared" si="11"/>
        <v>1075571.6100000001</v>
      </c>
      <c r="J53" s="39">
        <v>500000</v>
      </c>
      <c r="K53" s="25" t="s">
        <v>22</v>
      </c>
    </row>
    <row r="54" spans="1:12" ht="58.5" customHeight="1" x14ac:dyDescent="0.25">
      <c r="A54" s="32">
        <f t="shared" si="1"/>
        <v>44</v>
      </c>
      <c r="B54" s="15" t="s">
        <v>108</v>
      </c>
      <c r="C54" s="17" t="s">
        <v>44</v>
      </c>
      <c r="D54" s="17" t="s">
        <v>113</v>
      </c>
      <c r="E54" s="16" t="s">
        <v>33</v>
      </c>
      <c r="F54" s="11">
        <v>42822</v>
      </c>
      <c r="G54" s="39">
        <v>1000000</v>
      </c>
      <c r="H54" s="39">
        <v>2004.01</v>
      </c>
      <c r="I54" s="39">
        <f t="shared" si="11"/>
        <v>1002004.01</v>
      </c>
      <c r="J54" s="18">
        <v>1000000</v>
      </c>
      <c r="K54" s="25" t="s">
        <v>22</v>
      </c>
    </row>
    <row r="55" spans="1:12" ht="58.5" customHeight="1" x14ac:dyDescent="0.25">
      <c r="A55" s="32">
        <f t="shared" si="1"/>
        <v>45</v>
      </c>
      <c r="B55" s="12" t="s">
        <v>128</v>
      </c>
      <c r="C55" s="36" t="s">
        <v>44</v>
      </c>
      <c r="D55" s="36" t="s">
        <v>118</v>
      </c>
      <c r="E55" s="16" t="s">
        <v>33</v>
      </c>
      <c r="F55" s="11">
        <v>42916</v>
      </c>
      <c r="G55" s="18">
        <v>900000</v>
      </c>
      <c r="H55" s="18">
        <f>G55*8%</f>
        <v>72000</v>
      </c>
      <c r="I55" s="35">
        <f t="shared" si="11"/>
        <v>972000</v>
      </c>
      <c r="J55" s="35">
        <v>900000</v>
      </c>
      <c r="K55" s="42" t="s">
        <v>119</v>
      </c>
    </row>
    <row r="56" spans="1:12" ht="58.5" customHeight="1" x14ac:dyDescent="0.25">
      <c r="A56" s="32">
        <f t="shared" si="1"/>
        <v>46</v>
      </c>
      <c r="B56" s="12" t="s">
        <v>169</v>
      </c>
      <c r="C56" s="16" t="s">
        <v>44</v>
      </c>
      <c r="D56" s="16" t="s">
        <v>170</v>
      </c>
      <c r="E56" s="16" t="s">
        <v>34</v>
      </c>
      <c r="F56" s="11">
        <v>42916</v>
      </c>
      <c r="G56" s="18">
        <v>435579</v>
      </c>
      <c r="H56" s="18">
        <v>8308.7800000000007</v>
      </c>
      <c r="I56" s="18">
        <f t="shared" si="11"/>
        <v>443887.78</v>
      </c>
      <c r="J56" s="18">
        <v>435579</v>
      </c>
      <c r="K56" s="10" t="s">
        <v>162</v>
      </c>
    </row>
    <row r="57" spans="1:12" ht="58.5" customHeight="1" x14ac:dyDescent="0.25">
      <c r="A57" s="32">
        <f t="shared" si="1"/>
        <v>47</v>
      </c>
      <c r="B57" s="16" t="s">
        <v>356</v>
      </c>
      <c r="C57" s="36" t="s">
        <v>60</v>
      </c>
      <c r="D57" s="36" t="s">
        <v>114</v>
      </c>
      <c r="E57" s="16" t="s">
        <v>61</v>
      </c>
      <c r="F57" s="11">
        <v>42947</v>
      </c>
      <c r="G57" s="35">
        <v>600000</v>
      </c>
      <c r="H57" s="35">
        <v>0</v>
      </c>
      <c r="I57" s="35">
        <f t="shared" si="11"/>
        <v>600000</v>
      </c>
      <c r="J57" s="35">
        <v>600000</v>
      </c>
      <c r="K57" s="42" t="s">
        <v>31</v>
      </c>
    </row>
    <row r="58" spans="1:12" ht="42" customHeight="1" x14ac:dyDescent="0.25">
      <c r="A58" s="32">
        <f t="shared" si="1"/>
        <v>48</v>
      </c>
      <c r="B58" s="15" t="s">
        <v>122</v>
      </c>
      <c r="C58" s="17" t="s">
        <v>44</v>
      </c>
      <c r="D58" s="17" t="s">
        <v>124</v>
      </c>
      <c r="E58" s="16" t="s">
        <v>33</v>
      </c>
      <c r="F58" s="11">
        <v>42822</v>
      </c>
      <c r="G58" s="39">
        <v>418200.5</v>
      </c>
      <c r="H58" s="39">
        <v>838.08</v>
      </c>
      <c r="I58" s="39">
        <f t="shared" ref="I58:I162" si="13">G58+H58</f>
        <v>419038.58</v>
      </c>
      <c r="J58" s="18">
        <v>418200.5</v>
      </c>
      <c r="K58" s="25" t="s">
        <v>22</v>
      </c>
    </row>
    <row r="59" spans="1:12" ht="42" customHeight="1" x14ac:dyDescent="0.25">
      <c r="A59" s="32">
        <f t="shared" si="1"/>
        <v>49</v>
      </c>
      <c r="B59" s="12" t="s">
        <v>123</v>
      </c>
      <c r="C59" s="36" t="s">
        <v>44</v>
      </c>
      <c r="D59" s="16" t="s">
        <v>125</v>
      </c>
      <c r="E59" s="16" t="s">
        <v>126</v>
      </c>
      <c r="F59" s="11">
        <v>43045</v>
      </c>
      <c r="G59" s="18">
        <v>1470000</v>
      </c>
      <c r="H59" s="18">
        <v>29951.21</v>
      </c>
      <c r="I59" s="35">
        <f t="shared" si="13"/>
        <v>1499951.21</v>
      </c>
      <c r="J59" s="35">
        <v>1470000</v>
      </c>
      <c r="K59" s="42" t="s">
        <v>22</v>
      </c>
    </row>
    <row r="60" spans="1:12" ht="42" customHeight="1" x14ac:dyDescent="0.25">
      <c r="A60" s="32">
        <f t="shared" si="1"/>
        <v>50</v>
      </c>
      <c r="B60" s="20" t="s">
        <v>131</v>
      </c>
      <c r="C60" s="36" t="s">
        <v>44</v>
      </c>
      <c r="D60" s="20" t="s">
        <v>146</v>
      </c>
      <c r="E60" s="20" t="s">
        <v>11</v>
      </c>
      <c r="F60" s="11">
        <v>42821</v>
      </c>
      <c r="G60" s="44">
        <v>602999.94999999995</v>
      </c>
      <c r="H60" s="18">
        <v>0</v>
      </c>
      <c r="I60" s="35">
        <f>G60+H60</f>
        <v>602999.94999999995</v>
      </c>
      <c r="J60" s="35">
        <v>602999.94999999995</v>
      </c>
      <c r="K60" s="42" t="s">
        <v>12</v>
      </c>
    </row>
    <row r="61" spans="1:12" ht="42" customHeight="1" x14ac:dyDescent="0.25">
      <c r="A61" s="32">
        <f t="shared" si="1"/>
        <v>51</v>
      </c>
      <c r="B61" s="20" t="s">
        <v>132</v>
      </c>
      <c r="C61" s="16" t="s">
        <v>44</v>
      </c>
      <c r="D61" s="20" t="s">
        <v>147</v>
      </c>
      <c r="E61" s="20" t="s">
        <v>11</v>
      </c>
      <c r="F61" s="11">
        <v>42808</v>
      </c>
      <c r="G61" s="44">
        <v>408000</v>
      </c>
      <c r="H61" s="18">
        <v>0</v>
      </c>
      <c r="I61" s="18">
        <f t="shared" ref="I61:I76" si="14">G61+H61</f>
        <v>408000</v>
      </c>
      <c r="J61" s="18">
        <v>81600</v>
      </c>
      <c r="K61" s="10" t="s">
        <v>12</v>
      </c>
    </row>
    <row r="62" spans="1:12" ht="42" customHeight="1" x14ac:dyDescent="0.25">
      <c r="A62" s="32">
        <f t="shared" si="1"/>
        <v>52</v>
      </c>
      <c r="B62" s="20" t="s">
        <v>133</v>
      </c>
      <c r="C62" s="36" t="s">
        <v>44</v>
      </c>
      <c r="D62" s="20" t="s">
        <v>148</v>
      </c>
      <c r="E62" s="20" t="s">
        <v>11</v>
      </c>
      <c r="F62" s="11">
        <v>42817</v>
      </c>
      <c r="G62" s="44">
        <v>102672</v>
      </c>
      <c r="H62" s="18">
        <v>0</v>
      </c>
      <c r="I62" s="35">
        <f t="shared" si="14"/>
        <v>102672</v>
      </c>
      <c r="J62" s="35">
        <v>102672</v>
      </c>
      <c r="K62" s="42" t="s">
        <v>12</v>
      </c>
    </row>
    <row r="63" spans="1:12" ht="51.75" customHeight="1" x14ac:dyDescent="0.25">
      <c r="A63" s="32">
        <f t="shared" si="1"/>
        <v>53</v>
      </c>
      <c r="B63" s="20" t="s">
        <v>134</v>
      </c>
      <c r="C63" s="36" t="s">
        <v>44</v>
      </c>
      <c r="D63" s="20" t="s">
        <v>149</v>
      </c>
      <c r="E63" s="20" t="s">
        <v>11</v>
      </c>
      <c r="F63" s="11">
        <v>42824</v>
      </c>
      <c r="G63" s="44">
        <v>488000</v>
      </c>
      <c r="H63" s="18">
        <v>0</v>
      </c>
      <c r="I63" s="35">
        <f t="shared" si="14"/>
        <v>488000</v>
      </c>
      <c r="J63" s="45">
        <v>488000</v>
      </c>
      <c r="K63" s="42" t="s">
        <v>12</v>
      </c>
    </row>
    <row r="64" spans="1:12" ht="51.75" customHeight="1" x14ac:dyDescent="0.25">
      <c r="A64" s="32">
        <f t="shared" si="1"/>
        <v>54</v>
      </c>
      <c r="B64" s="20" t="s">
        <v>135</v>
      </c>
      <c r="C64" s="36" t="s">
        <v>44</v>
      </c>
      <c r="D64" s="20" t="s">
        <v>149</v>
      </c>
      <c r="E64" s="20" t="s">
        <v>11</v>
      </c>
      <c r="F64" s="11">
        <v>42824</v>
      </c>
      <c r="G64" s="44">
        <v>1199997</v>
      </c>
      <c r="H64" s="18">
        <v>0</v>
      </c>
      <c r="I64" s="35">
        <f t="shared" si="14"/>
        <v>1199997</v>
      </c>
      <c r="J64" s="46">
        <v>1199997</v>
      </c>
      <c r="K64" s="42" t="s">
        <v>12</v>
      </c>
    </row>
    <row r="65" spans="1:11" ht="42" customHeight="1" x14ac:dyDescent="0.25">
      <c r="A65" s="32">
        <f t="shared" si="1"/>
        <v>55</v>
      </c>
      <c r="B65" s="20" t="s">
        <v>136</v>
      </c>
      <c r="C65" s="36" t="s">
        <v>44</v>
      </c>
      <c r="D65" s="20" t="s">
        <v>150</v>
      </c>
      <c r="E65" s="20" t="s">
        <v>11</v>
      </c>
      <c r="F65" s="11" t="s">
        <v>9</v>
      </c>
      <c r="G65" s="44">
        <v>289720.48</v>
      </c>
      <c r="H65" s="18">
        <v>0</v>
      </c>
      <c r="I65" s="35">
        <f t="shared" si="14"/>
        <v>289720.48</v>
      </c>
      <c r="J65" s="47">
        <v>289720.48</v>
      </c>
      <c r="K65" s="42" t="s">
        <v>12</v>
      </c>
    </row>
    <row r="66" spans="1:11" ht="49.5" customHeight="1" x14ac:dyDescent="0.25">
      <c r="A66" s="32">
        <f t="shared" si="1"/>
        <v>56</v>
      </c>
      <c r="B66" s="20" t="s">
        <v>137</v>
      </c>
      <c r="C66" s="36" t="s">
        <v>44</v>
      </c>
      <c r="D66" s="20" t="s">
        <v>151</v>
      </c>
      <c r="E66" s="20" t="s">
        <v>11</v>
      </c>
      <c r="F66" s="11">
        <v>42821</v>
      </c>
      <c r="G66" s="44">
        <v>499991</v>
      </c>
      <c r="H66" s="18">
        <v>0</v>
      </c>
      <c r="I66" s="35">
        <f t="shared" si="14"/>
        <v>499991</v>
      </c>
      <c r="J66" s="35">
        <v>499991</v>
      </c>
      <c r="K66" s="42" t="s">
        <v>12</v>
      </c>
    </row>
    <row r="67" spans="1:11" ht="48.75" customHeight="1" x14ac:dyDescent="0.25">
      <c r="A67" s="32">
        <f t="shared" si="1"/>
        <v>57</v>
      </c>
      <c r="B67" s="20" t="s">
        <v>138</v>
      </c>
      <c r="C67" s="36" t="s">
        <v>44</v>
      </c>
      <c r="D67" s="20" t="s">
        <v>152</v>
      </c>
      <c r="E67" s="20" t="s">
        <v>11</v>
      </c>
      <c r="F67" s="11">
        <v>42821</v>
      </c>
      <c r="G67" s="44">
        <v>287917</v>
      </c>
      <c r="H67" s="18">
        <v>0</v>
      </c>
      <c r="I67" s="35">
        <f t="shared" si="14"/>
        <v>287917</v>
      </c>
      <c r="J67" s="35">
        <v>287917</v>
      </c>
      <c r="K67" s="42" t="s">
        <v>12</v>
      </c>
    </row>
    <row r="68" spans="1:11" ht="42" customHeight="1" x14ac:dyDescent="0.25">
      <c r="A68" s="32">
        <f t="shared" si="1"/>
        <v>58</v>
      </c>
      <c r="B68" s="20" t="s">
        <v>139</v>
      </c>
      <c r="C68" s="36" t="s">
        <v>44</v>
      </c>
      <c r="D68" s="20" t="s">
        <v>153</v>
      </c>
      <c r="E68" s="20" t="s">
        <v>11</v>
      </c>
      <c r="F68" s="11">
        <v>42640</v>
      </c>
      <c r="G68" s="44">
        <v>512000</v>
      </c>
      <c r="H68" s="18">
        <v>0</v>
      </c>
      <c r="I68" s="35">
        <f t="shared" si="14"/>
        <v>512000</v>
      </c>
      <c r="J68" s="64">
        <v>409600</v>
      </c>
      <c r="K68" s="42" t="s">
        <v>12</v>
      </c>
    </row>
    <row r="69" spans="1:11" ht="42" customHeight="1" x14ac:dyDescent="0.25">
      <c r="A69" s="32">
        <f t="shared" si="1"/>
        <v>59</v>
      </c>
      <c r="B69" s="20" t="s">
        <v>140</v>
      </c>
      <c r="C69" s="36" t="s">
        <v>44</v>
      </c>
      <c r="D69" s="20" t="s">
        <v>149</v>
      </c>
      <c r="E69" s="20" t="s">
        <v>11</v>
      </c>
      <c r="F69" s="11">
        <v>42821</v>
      </c>
      <c r="G69" s="44">
        <v>589982</v>
      </c>
      <c r="H69" s="18">
        <v>0</v>
      </c>
      <c r="I69" s="35">
        <f t="shared" si="14"/>
        <v>589982</v>
      </c>
      <c r="J69" s="35">
        <v>589982</v>
      </c>
      <c r="K69" s="42" t="s">
        <v>12</v>
      </c>
    </row>
    <row r="70" spans="1:11" ht="42" customHeight="1" x14ac:dyDescent="0.25">
      <c r="A70" s="32">
        <f t="shared" si="1"/>
        <v>60</v>
      </c>
      <c r="B70" s="20" t="s">
        <v>141</v>
      </c>
      <c r="C70" s="36" t="s">
        <v>44</v>
      </c>
      <c r="D70" s="20" t="s">
        <v>164</v>
      </c>
      <c r="E70" s="20" t="s">
        <v>11</v>
      </c>
      <c r="F70" s="11">
        <v>42808</v>
      </c>
      <c r="G70" s="44">
        <v>100377.2</v>
      </c>
      <c r="H70" s="18">
        <v>0</v>
      </c>
      <c r="I70" s="35">
        <f t="shared" si="14"/>
        <v>100377.2</v>
      </c>
      <c r="J70" s="35">
        <v>100377.2</v>
      </c>
      <c r="K70" s="42" t="s">
        <v>12</v>
      </c>
    </row>
    <row r="71" spans="1:11" ht="42" customHeight="1" x14ac:dyDescent="0.25">
      <c r="A71" s="32">
        <f t="shared" si="1"/>
        <v>61</v>
      </c>
      <c r="B71" s="20" t="s">
        <v>142</v>
      </c>
      <c r="C71" s="36" t="s">
        <v>44</v>
      </c>
      <c r="D71" s="20" t="s">
        <v>165</v>
      </c>
      <c r="E71" s="20" t="s">
        <v>11</v>
      </c>
      <c r="F71" s="11">
        <v>42808</v>
      </c>
      <c r="G71" s="44">
        <v>104080</v>
      </c>
      <c r="H71" s="18">
        <v>0</v>
      </c>
      <c r="I71" s="35">
        <f t="shared" si="14"/>
        <v>104080</v>
      </c>
      <c r="J71" s="35">
        <v>20816</v>
      </c>
      <c r="K71" s="42" t="s">
        <v>12</v>
      </c>
    </row>
    <row r="72" spans="1:11" ht="42" customHeight="1" x14ac:dyDescent="0.25">
      <c r="A72" s="32">
        <f t="shared" si="1"/>
        <v>62</v>
      </c>
      <c r="B72" s="20" t="s">
        <v>143</v>
      </c>
      <c r="C72" s="36" t="s">
        <v>44</v>
      </c>
      <c r="D72" s="20" t="s">
        <v>166</v>
      </c>
      <c r="E72" s="20" t="s">
        <v>11</v>
      </c>
      <c r="F72" s="11">
        <v>42808</v>
      </c>
      <c r="G72" s="44">
        <v>100680.48</v>
      </c>
      <c r="H72" s="18">
        <v>0</v>
      </c>
      <c r="I72" s="35">
        <f t="shared" si="14"/>
        <v>100680.48</v>
      </c>
      <c r="J72" s="35">
        <v>100680.48</v>
      </c>
      <c r="K72" s="42" t="s">
        <v>12</v>
      </c>
    </row>
    <row r="73" spans="1:11" ht="42" customHeight="1" x14ac:dyDescent="0.25">
      <c r="A73" s="32">
        <f t="shared" si="1"/>
        <v>63</v>
      </c>
      <c r="B73" s="20" t="s">
        <v>144</v>
      </c>
      <c r="C73" s="36" t="s">
        <v>44</v>
      </c>
      <c r="D73" s="20" t="s">
        <v>167</v>
      </c>
      <c r="E73" s="20" t="s">
        <v>11</v>
      </c>
      <c r="F73" s="11">
        <v>42808</v>
      </c>
      <c r="G73" s="44">
        <v>133391.84</v>
      </c>
      <c r="H73" s="18">
        <v>0</v>
      </c>
      <c r="I73" s="35">
        <f t="shared" si="14"/>
        <v>133391.84</v>
      </c>
      <c r="J73" s="35">
        <v>133391.84</v>
      </c>
      <c r="K73" s="42" t="s">
        <v>12</v>
      </c>
    </row>
    <row r="74" spans="1:11" ht="42" customHeight="1" x14ac:dyDescent="0.25">
      <c r="A74" s="32">
        <f t="shared" si="1"/>
        <v>64</v>
      </c>
      <c r="B74" s="20" t="s">
        <v>145</v>
      </c>
      <c r="C74" s="36" t="s">
        <v>44</v>
      </c>
      <c r="D74" s="20" t="s">
        <v>168</v>
      </c>
      <c r="E74" s="20" t="s">
        <v>11</v>
      </c>
      <c r="F74" s="11">
        <v>42808</v>
      </c>
      <c r="G74" s="44">
        <v>115443.91</v>
      </c>
      <c r="H74" s="18">
        <v>0</v>
      </c>
      <c r="I74" s="35">
        <f t="shared" si="14"/>
        <v>115443.91</v>
      </c>
      <c r="J74" s="35">
        <v>115443.91</v>
      </c>
      <c r="K74" s="42" t="s">
        <v>12</v>
      </c>
    </row>
    <row r="75" spans="1:11" ht="42" customHeight="1" x14ac:dyDescent="0.25">
      <c r="A75" s="32">
        <f t="shared" si="1"/>
        <v>65</v>
      </c>
      <c r="B75" s="20" t="s">
        <v>154</v>
      </c>
      <c r="C75" s="36" t="s">
        <v>44</v>
      </c>
      <c r="D75" s="20" t="s">
        <v>155</v>
      </c>
      <c r="E75" s="20" t="s">
        <v>11</v>
      </c>
      <c r="F75" s="11">
        <v>42827</v>
      </c>
      <c r="G75" s="44">
        <v>251820</v>
      </c>
      <c r="H75" s="18">
        <v>0</v>
      </c>
      <c r="I75" s="35">
        <f t="shared" si="14"/>
        <v>251820</v>
      </c>
      <c r="J75" s="35">
        <v>251820</v>
      </c>
      <c r="K75" s="42" t="s">
        <v>12</v>
      </c>
    </row>
    <row r="76" spans="1:11" ht="42" customHeight="1" x14ac:dyDescent="0.25">
      <c r="A76" s="32">
        <f t="shared" si="1"/>
        <v>66</v>
      </c>
      <c r="B76" s="20" t="s">
        <v>357</v>
      </c>
      <c r="C76" s="36" t="s">
        <v>44</v>
      </c>
      <c r="D76" s="20" t="s">
        <v>358</v>
      </c>
      <c r="E76" s="16" t="s">
        <v>61</v>
      </c>
      <c r="F76" s="11">
        <v>43100</v>
      </c>
      <c r="G76" s="44">
        <v>940241.48</v>
      </c>
      <c r="H76" s="18">
        <v>0</v>
      </c>
      <c r="I76" s="35">
        <f t="shared" si="14"/>
        <v>940241.48</v>
      </c>
      <c r="J76" s="35">
        <v>0</v>
      </c>
      <c r="K76" s="42" t="s">
        <v>31</v>
      </c>
    </row>
    <row r="77" spans="1:11" ht="58.5" customHeight="1" x14ac:dyDescent="0.25">
      <c r="A77" s="32">
        <f t="shared" ref="A77:A140" si="15">A76+1</f>
        <v>67</v>
      </c>
      <c r="B77" s="17" t="s">
        <v>163</v>
      </c>
      <c r="C77" s="17" t="s">
        <v>60</v>
      </c>
      <c r="D77" s="17" t="s">
        <v>129</v>
      </c>
      <c r="E77" s="16" t="s">
        <v>61</v>
      </c>
      <c r="F77" s="11">
        <v>43159</v>
      </c>
      <c r="G77" s="39">
        <v>1032832.9</v>
      </c>
      <c r="H77" s="39">
        <v>0</v>
      </c>
      <c r="I77" s="39">
        <f t="shared" si="13"/>
        <v>1032832.9</v>
      </c>
      <c r="J77" s="18">
        <v>826266.32</v>
      </c>
      <c r="K77" s="25" t="s">
        <v>31</v>
      </c>
    </row>
    <row r="78" spans="1:11" ht="109.5" customHeight="1" x14ac:dyDescent="0.25">
      <c r="A78" s="32">
        <f t="shared" si="15"/>
        <v>68</v>
      </c>
      <c r="B78" s="16" t="s">
        <v>220</v>
      </c>
      <c r="C78" s="16" t="s">
        <v>217</v>
      </c>
      <c r="D78" s="16" t="s">
        <v>218</v>
      </c>
      <c r="E78" s="16" t="s">
        <v>217</v>
      </c>
      <c r="F78" s="11">
        <v>43028</v>
      </c>
      <c r="G78" s="18">
        <v>374700</v>
      </c>
      <c r="H78" s="18">
        <v>0</v>
      </c>
      <c r="I78" s="35">
        <f t="shared" si="13"/>
        <v>374700</v>
      </c>
      <c r="J78" s="35">
        <v>374700</v>
      </c>
      <c r="K78" s="42" t="s">
        <v>219</v>
      </c>
    </row>
    <row r="79" spans="1:11" ht="49.5" customHeight="1" x14ac:dyDescent="0.25">
      <c r="A79" s="32">
        <f t="shared" si="15"/>
        <v>69</v>
      </c>
      <c r="B79" s="17" t="s">
        <v>171</v>
      </c>
      <c r="C79" s="31" t="s">
        <v>44</v>
      </c>
      <c r="D79" s="31" t="s">
        <v>172</v>
      </c>
      <c r="E79" s="31" t="s">
        <v>33</v>
      </c>
      <c r="F79" s="11">
        <v>42916</v>
      </c>
      <c r="G79" s="24">
        <v>300000</v>
      </c>
      <c r="H79" s="24">
        <v>601.20000000000005</v>
      </c>
      <c r="I79" s="24">
        <f t="shared" si="13"/>
        <v>300601.2</v>
      </c>
      <c r="J79" s="35">
        <v>300000</v>
      </c>
      <c r="K79" s="26" t="s">
        <v>22</v>
      </c>
    </row>
    <row r="80" spans="1:11" ht="49.5" customHeight="1" x14ac:dyDescent="0.25">
      <c r="A80" s="32">
        <f t="shared" si="15"/>
        <v>70</v>
      </c>
      <c r="B80" s="17" t="s">
        <v>177</v>
      </c>
      <c r="C80" s="31" t="s">
        <v>44</v>
      </c>
      <c r="D80" s="31" t="s">
        <v>174</v>
      </c>
      <c r="E80" s="31" t="s">
        <v>6</v>
      </c>
      <c r="F80" s="11">
        <v>43100</v>
      </c>
      <c r="G80" s="24">
        <v>493100</v>
      </c>
      <c r="H80" s="24">
        <v>988.18</v>
      </c>
      <c r="I80" s="24">
        <f t="shared" si="13"/>
        <v>494088.18</v>
      </c>
      <c r="J80" s="35">
        <v>0</v>
      </c>
      <c r="K80" s="26" t="s">
        <v>22</v>
      </c>
    </row>
    <row r="81" spans="1:11" ht="49.5" customHeight="1" x14ac:dyDescent="0.25">
      <c r="A81" s="32">
        <f t="shared" si="15"/>
        <v>71</v>
      </c>
      <c r="B81" s="17" t="s">
        <v>176</v>
      </c>
      <c r="C81" s="31" t="s">
        <v>44</v>
      </c>
      <c r="D81" s="31" t="s">
        <v>175</v>
      </c>
      <c r="E81" s="31" t="s">
        <v>8</v>
      </c>
      <c r="F81" s="11">
        <v>43251</v>
      </c>
      <c r="G81" s="24">
        <v>243750</v>
      </c>
      <c r="H81" s="24">
        <v>6250</v>
      </c>
      <c r="I81" s="24">
        <f t="shared" si="13"/>
        <v>250000</v>
      </c>
      <c r="J81" s="35">
        <v>243750</v>
      </c>
      <c r="K81" s="26" t="s">
        <v>22</v>
      </c>
    </row>
    <row r="82" spans="1:11" ht="60" customHeight="1" x14ac:dyDescent="0.25">
      <c r="A82" s="32">
        <f t="shared" si="15"/>
        <v>72</v>
      </c>
      <c r="B82" s="17" t="s">
        <v>178</v>
      </c>
      <c r="C82" s="31" t="s">
        <v>44</v>
      </c>
      <c r="D82" s="31" t="s">
        <v>173</v>
      </c>
      <c r="E82" s="31" t="s">
        <v>33</v>
      </c>
      <c r="F82" s="11">
        <v>42947</v>
      </c>
      <c r="G82" s="24">
        <v>500087</v>
      </c>
      <c r="H82" s="24">
        <v>1002.18</v>
      </c>
      <c r="I82" s="24">
        <f t="shared" si="13"/>
        <v>501089.18</v>
      </c>
      <c r="J82" s="35">
        <v>500087</v>
      </c>
      <c r="K82" s="26" t="s">
        <v>22</v>
      </c>
    </row>
    <row r="83" spans="1:11" ht="48" customHeight="1" x14ac:dyDescent="0.25">
      <c r="A83" s="32">
        <f t="shared" si="15"/>
        <v>73</v>
      </c>
      <c r="B83" s="17" t="s">
        <v>180</v>
      </c>
      <c r="C83" s="31" t="s">
        <v>44</v>
      </c>
      <c r="D83" s="31" t="s">
        <v>179</v>
      </c>
      <c r="E83" s="31" t="s">
        <v>8</v>
      </c>
      <c r="F83" s="11">
        <v>43404</v>
      </c>
      <c r="G83" s="24">
        <v>1170000</v>
      </c>
      <c r="H83" s="24">
        <v>2344.69</v>
      </c>
      <c r="I83" s="24">
        <f t="shared" si="13"/>
        <v>1172344.69</v>
      </c>
      <c r="J83" s="35">
        <v>0</v>
      </c>
      <c r="K83" s="26" t="s">
        <v>22</v>
      </c>
    </row>
    <row r="84" spans="1:11" ht="48.75" customHeight="1" x14ac:dyDescent="0.25">
      <c r="A84" s="32">
        <f t="shared" si="15"/>
        <v>74</v>
      </c>
      <c r="B84" s="17" t="s">
        <v>182</v>
      </c>
      <c r="C84" s="31" t="s">
        <v>44</v>
      </c>
      <c r="D84" s="31" t="s">
        <v>181</v>
      </c>
      <c r="E84" s="31" t="s">
        <v>33</v>
      </c>
      <c r="F84" s="11">
        <v>42947</v>
      </c>
      <c r="G84" s="24">
        <v>250000</v>
      </c>
      <c r="H84" s="24">
        <v>501</v>
      </c>
      <c r="I84" s="24">
        <f t="shared" si="13"/>
        <v>250501</v>
      </c>
      <c r="J84" s="35">
        <v>0</v>
      </c>
      <c r="K84" s="26" t="s">
        <v>31</v>
      </c>
    </row>
    <row r="85" spans="1:11" ht="58.5" customHeight="1" x14ac:dyDescent="0.25">
      <c r="A85" s="32">
        <f t="shared" si="15"/>
        <v>75</v>
      </c>
      <c r="B85" s="17" t="s">
        <v>183</v>
      </c>
      <c r="C85" s="31" t="s">
        <v>44</v>
      </c>
      <c r="D85" s="31" t="s">
        <v>184</v>
      </c>
      <c r="E85" s="31" t="s">
        <v>87</v>
      </c>
      <c r="F85" s="11">
        <v>43434</v>
      </c>
      <c r="G85" s="24">
        <v>390000</v>
      </c>
      <c r="H85" s="24">
        <v>964.6</v>
      </c>
      <c r="I85" s="24">
        <f t="shared" si="13"/>
        <v>390964.6</v>
      </c>
      <c r="J85" s="35">
        <v>390000</v>
      </c>
      <c r="K85" s="26" t="s">
        <v>13</v>
      </c>
    </row>
    <row r="86" spans="1:11" ht="63.75" customHeight="1" x14ac:dyDescent="0.25">
      <c r="A86" s="32">
        <f t="shared" si="15"/>
        <v>76</v>
      </c>
      <c r="B86" s="17" t="s">
        <v>186</v>
      </c>
      <c r="C86" s="31" t="s">
        <v>44</v>
      </c>
      <c r="D86" s="31" t="s">
        <v>185</v>
      </c>
      <c r="E86" s="31" t="s">
        <v>33</v>
      </c>
      <c r="F86" s="11">
        <v>42947</v>
      </c>
      <c r="G86" s="24">
        <v>1500000</v>
      </c>
      <c r="H86" s="24">
        <v>3006.01</v>
      </c>
      <c r="I86" s="24">
        <f t="shared" si="13"/>
        <v>1503006.01</v>
      </c>
      <c r="J86" s="35">
        <v>0</v>
      </c>
      <c r="K86" s="26" t="s">
        <v>22</v>
      </c>
    </row>
    <row r="87" spans="1:11" ht="65.25" customHeight="1" x14ac:dyDescent="0.25">
      <c r="A87" s="32">
        <f t="shared" si="15"/>
        <v>77</v>
      </c>
      <c r="B87" s="17" t="s">
        <v>188</v>
      </c>
      <c r="C87" s="31" t="s">
        <v>44</v>
      </c>
      <c r="D87" s="31" t="s">
        <v>187</v>
      </c>
      <c r="E87" s="31" t="s">
        <v>33</v>
      </c>
      <c r="F87" s="11">
        <v>42879</v>
      </c>
      <c r="G87" s="24">
        <v>150000</v>
      </c>
      <c r="H87" s="24">
        <v>300.60000000000002</v>
      </c>
      <c r="I87" s="24">
        <f t="shared" si="13"/>
        <v>150300.6</v>
      </c>
      <c r="J87" s="35">
        <v>150000</v>
      </c>
      <c r="K87" s="26" t="s">
        <v>162</v>
      </c>
    </row>
    <row r="88" spans="1:11" ht="57" customHeight="1" x14ac:dyDescent="0.25">
      <c r="A88" s="32">
        <f t="shared" si="15"/>
        <v>78</v>
      </c>
      <c r="B88" s="17" t="s">
        <v>190</v>
      </c>
      <c r="C88" s="31" t="s">
        <v>44</v>
      </c>
      <c r="D88" s="31" t="s">
        <v>189</v>
      </c>
      <c r="E88" s="31" t="s">
        <v>8</v>
      </c>
      <c r="F88" s="11">
        <v>43373</v>
      </c>
      <c r="G88" s="24">
        <v>292500</v>
      </c>
      <c r="H88" s="24">
        <v>586.16999999999996</v>
      </c>
      <c r="I88" s="24">
        <f t="shared" si="13"/>
        <v>293086.17</v>
      </c>
      <c r="J88" s="35">
        <v>146250</v>
      </c>
      <c r="K88" s="26" t="s">
        <v>22</v>
      </c>
    </row>
    <row r="89" spans="1:11" ht="48.75" customHeight="1" x14ac:dyDescent="0.25">
      <c r="A89" s="32">
        <f t="shared" si="15"/>
        <v>79</v>
      </c>
      <c r="B89" s="17" t="s">
        <v>192</v>
      </c>
      <c r="C89" s="31" t="s">
        <v>44</v>
      </c>
      <c r="D89" s="31" t="s">
        <v>191</v>
      </c>
      <c r="E89" s="31" t="s">
        <v>33</v>
      </c>
      <c r="F89" s="11">
        <v>42916</v>
      </c>
      <c r="G89" s="24">
        <v>350000</v>
      </c>
      <c r="H89" s="24">
        <v>701.4</v>
      </c>
      <c r="I89" s="24">
        <f t="shared" si="13"/>
        <v>350701.4</v>
      </c>
      <c r="J89" s="35">
        <v>350000</v>
      </c>
      <c r="K89" s="26" t="s">
        <v>22</v>
      </c>
    </row>
    <row r="90" spans="1:11" ht="61.5" customHeight="1" x14ac:dyDescent="0.25">
      <c r="A90" s="32">
        <f t="shared" si="15"/>
        <v>80</v>
      </c>
      <c r="B90" s="17" t="s">
        <v>193</v>
      </c>
      <c r="C90" s="31" t="s">
        <v>44</v>
      </c>
      <c r="D90" s="31" t="s">
        <v>194</v>
      </c>
      <c r="E90" s="31" t="s">
        <v>195</v>
      </c>
      <c r="F90" s="11">
        <v>43373</v>
      </c>
      <c r="G90" s="24">
        <v>250000</v>
      </c>
      <c r="H90" s="24">
        <v>501</v>
      </c>
      <c r="I90" s="24">
        <f t="shared" si="13"/>
        <v>250501</v>
      </c>
      <c r="J90" s="35">
        <v>0</v>
      </c>
      <c r="K90" s="26" t="s">
        <v>22</v>
      </c>
    </row>
    <row r="91" spans="1:11" ht="53.25" customHeight="1" x14ac:dyDescent="0.25">
      <c r="A91" s="32">
        <f t="shared" si="15"/>
        <v>81</v>
      </c>
      <c r="B91" s="17" t="s">
        <v>196</v>
      </c>
      <c r="C91" s="31" t="s">
        <v>44</v>
      </c>
      <c r="D91" s="31" t="s">
        <v>197</v>
      </c>
      <c r="E91" s="31" t="s">
        <v>33</v>
      </c>
      <c r="F91" s="11">
        <v>42947</v>
      </c>
      <c r="G91" s="24">
        <v>1100000</v>
      </c>
      <c r="H91" s="24">
        <v>2204.41</v>
      </c>
      <c r="I91" s="24">
        <f t="shared" si="13"/>
        <v>1102204.4099999999</v>
      </c>
      <c r="J91" s="35">
        <v>0</v>
      </c>
      <c r="K91" s="26" t="s">
        <v>22</v>
      </c>
    </row>
    <row r="92" spans="1:11" ht="60" customHeight="1" x14ac:dyDescent="0.25">
      <c r="A92" s="32">
        <f t="shared" si="15"/>
        <v>82</v>
      </c>
      <c r="B92" s="17" t="s">
        <v>198</v>
      </c>
      <c r="C92" s="31" t="s">
        <v>44</v>
      </c>
      <c r="D92" s="31" t="s">
        <v>199</v>
      </c>
      <c r="E92" s="31" t="s">
        <v>33</v>
      </c>
      <c r="F92" s="11">
        <v>42916</v>
      </c>
      <c r="G92" s="24">
        <v>800000</v>
      </c>
      <c r="H92" s="24">
        <v>20201.07</v>
      </c>
      <c r="I92" s="24">
        <f t="shared" si="13"/>
        <v>820201.07</v>
      </c>
      <c r="J92" s="35">
        <v>800000</v>
      </c>
      <c r="K92" s="26" t="s">
        <v>13</v>
      </c>
    </row>
    <row r="93" spans="1:11" ht="79.5" customHeight="1" x14ac:dyDescent="0.25">
      <c r="A93" s="32">
        <f t="shared" si="15"/>
        <v>83</v>
      </c>
      <c r="B93" s="17" t="s">
        <v>200</v>
      </c>
      <c r="C93" s="31" t="s">
        <v>44</v>
      </c>
      <c r="D93" s="31" t="s">
        <v>201</v>
      </c>
      <c r="E93" s="31" t="s">
        <v>8</v>
      </c>
      <c r="F93" s="11">
        <v>43100</v>
      </c>
      <c r="G93" s="24">
        <v>300000</v>
      </c>
      <c r="H93" s="24">
        <v>3240</v>
      </c>
      <c r="I93" s="24">
        <f t="shared" si="13"/>
        <v>303240</v>
      </c>
      <c r="J93" s="35">
        <v>300000</v>
      </c>
      <c r="K93" s="26" t="s">
        <v>202</v>
      </c>
    </row>
    <row r="94" spans="1:11" ht="79.5" customHeight="1" x14ac:dyDescent="0.25">
      <c r="A94" s="32">
        <f t="shared" si="15"/>
        <v>84</v>
      </c>
      <c r="B94" s="17" t="s">
        <v>227</v>
      </c>
      <c r="C94" s="31" t="s">
        <v>44</v>
      </c>
      <c r="D94" s="31" t="s">
        <v>203</v>
      </c>
      <c r="E94" s="31" t="s">
        <v>204</v>
      </c>
      <c r="F94" s="11">
        <v>42916</v>
      </c>
      <c r="G94" s="24">
        <v>398504.31</v>
      </c>
      <c r="H94" s="24">
        <v>3006.01</v>
      </c>
      <c r="I94" s="24">
        <f t="shared" si="13"/>
        <v>401510.32</v>
      </c>
      <c r="J94" s="35">
        <v>398504.31</v>
      </c>
      <c r="K94" s="26" t="s">
        <v>13</v>
      </c>
    </row>
    <row r="95" spans="1:11" ht="79.5" customHeight="1" x14ac:dyDescent="0.25">
      <c r="A95" s="32">
        <f t="shared" si="15"/>
        <v>85</v>
      </c>
      <c r="B95" s="17" t="s">
        <v>206</v>
      </c>
      <c r="C95" s="31" t="s">
        <v>44</v>
      </c>
      <c r="D95" s="31" t="s">
        <v>205</v>
      </c>
      <c r="E95" s="31" t="s">
        <v>40</v>
      </c>
      <c r="F95" s="11">
        <v>43281</v>
      </c>
      <c r="G95" s="24">
        <v>1462500</v>
      </c>
      <c r="H95" s="24">
        <v>2930.86</v>
      </c>
      <c r="I95" s="24">
        <f t="shared" si="13"/>
        <v>1465430.86</v>
      </c>
      <c r="J95" s="35">
        <v>0</v>
      </c>
      <c r="K95" s="26" t="s">
        <v>22</v>
      </c>
    </row>
    <row r="96" spans="1:11" ht="51.75" customHeight="1" x14ac:dyDescent="0.25">
      <c r="A96" s="32">
        <f t="shared" si="15"/>
        <v>86</v>
      </c>
      <c r="B96" s="17" t="s">
        <v>208</v>
      </c>
      <c r="C96" s="31" t="s">
        <v>44</v>
      </c>
      <c r="D96" s="31" t="s">
        <v>207</v>
      </c>
      <c r="E96" s="31" t="s">
        <v>33</v>
      </c>
      <c r="F96" s="11">
        <v>42916</v>
      </c>
      <c r="G96" s="24">
        <v>1000000</v>
      </c>
      <c r="H96" s="24">
        <v>3163.16</v>
      </c>
      <c r="I96" s="24">
        <f t="shared" si="13"/>
        <v>1003163.16</v>
      </c>
      <c r="J96" s="35">
        <v>0</v>
      </c>
      <c r="K96" s="26" t="s">
        <v>22</v>
      </c>
    </row>
    <row r="97" spans="1:11" ht="41.25" customHeight="1" x14ac:dyDescent="0.25">
      <c r="A97" s="32">
        <f t="shared" si="15"/>
        <v>87</v>
      </c>
      <c r="B97" s="17" t="s">
        <v>210</v>
      </c>
      <c r="C97" s="31" t="s">
        <v>44</v>
      </c>
      <c r="D97" s="31" t="s">
        <v>209</v>
      </c>
      <c r="E97" s="31" t="s">
        <v>33</v>
      </c>
      <c r="F97" s="11">
        <v>42916</v>
      </c>
      <c r="G97" s="24">
        <v>1000000</v>
      </c>
      <c r="H97" s="24">
        <v>4106.3999999999996</v>
      </c>
      <c r="I97" s="24">
        <f t="shared" si="13"/>
        <v>1004106.4</v>
      </c>
      <c r="J97" s="35">
        <v>0</v>
      </c>
      <c r="K97" s="26" t="s">
        <v>22</v>
      </c>
    </row>
    <row r="98" spans="1:11" ht="49.5" customHeight="1" x14ac:dyDescent="0.25">
      <c r="A98" s="32">
        <f t="shared" si="15"/>
        <v>88</v>
      </c>
      <c r="B98" s="17" t="s">
        <v>212</v>
      </c>
      <c r="C98" s="31" t="s">
        <v>44</v>
      </c>
      <c r="D98" s="31" t="s">
        <v>211</v>
      </c>
      <c r="E98" s="31" t="s">
        <v>33</v>
      </c>
      <c r="F98" s="11">
        <v>42947</v>
      </c>
      <c r="G98" s="24">
        <v>1000000</v>
      </c>
      <c r="H98" s="24">
        <v>3642</v>
      </c>
      <c r="I98" s="24">
        <f t="shared" si="13"/>
        <v>1003642</v>
      </c>
      <c r="J98" s="35">
        <v>0</v>
      </c>
      <c r="K98" s="26" t="s">
        <v>22</v>
      </c>
    </row>
    <row r="99" spans="1:11" ht="59.25" customHeight="1" x14ac:dyDescent="0.25">
      <c r="A99" s="32">
        <f t="shared" si="15"/>
        <v>89</v>
      </c>
      <c r="B99" s="17" t="s">
        <v>213</v>
      </c>
      <c r="C99" s="31" t="s">
        <v>44</v>
      </c>
      <c r="D99" s="31" t="s">
        <v>214</v>
      </c>
      <c r="E99" s="31" t="s">
        <v>87</v>
      </c>
      <c r="F99" s="11">
        <v>43086</v>
      </c>
      <c r="G99" s="24">
        <v>500000</v>
      </c>
      <c r="H99" s="24">
        <v>1002.18</v>
      </c>
      <c r="I99" s="24">
        <f t="shared" si="13"/>
        <v>501002.18</v>
      </c>
      <c r="J99" s="35">
        <v>0</v>
      </c>
      <c r="K99" s="26" t="s">
        <v>13</v>
      </c>
    </row>
    <row r="100" spans="1:11" ht="58.5" customHeight="1" x14ac:dyDescent="0.25">
      <c r="A100" s="32">
        <f t="shared" si="15"/>
        <v>90</v>
      </c>
      <c r="B100" s="17" t="s">
        <v>215</v>
      </c>
      <c r="C100" s="31" t="s">
        <v>44</v>
      </c>
      <c r="D100" s="31" t="s">
        <v>216</v>
      </c>
      <c r="E100" s="31" t="s">
        <v>8</v>
      </c>
      <c r="F100" s="11">
        <v>43084</v>
      </c>
      <c r="G100" s="24">
        <v>1846160</v>
      </c>
      <c r="H100" s="24">
        <v>59111</v>
      </c>
      <c r="I100" s="24">
        <f t="shared" si="13"/>
        <v>1905271</v>
      </c>
      <c r="J100" s="35">
        <v>1039580</v>
      </c>
      <c r="K100" s="26" t="s">
        <v>202</v>
      </c>
    </row>
    <row r="101" spans="1:11" ht="58.5" customHeight="1" x14ac:dyDescent="0.25">
      <c r="A101" s="32">
        <f t="shared" si="15"/>
        <v>91</v>
      </c>
      <c r="B101" s="48" t="s">
        <v>221</v>
      </c>
      <c r="C101" s="31" t="s">
        <v>44</v>
      </c>
      <c r="D101" s="16" t="s">
        <v>222</v>
      </c>
      <c r="E101" s="16" t="s">
        <v>223</v>
      </c>
      <c r="F101" s="11">
        <v>43465</v>
      </c>
      <c r="G101" s="22">
        <v>1499366.16</v>
      </c>
      <c r="H101" s="18">
        <v>3006.01</v>
      </c>
      <c r="I101" s="24">
        <f t="shared" si="13"/>
        <v>1502372.17</v>
      </c>
      <c r="J101" s="35">
        <v>0</v>
      </c>
      <c r="K101" s="26" t="s">
        <v>13</v>
      </c>
    </row>
    <row r="102" spans="1:11" ht="58.5" customHeight="1" x14ac:dyDescent="0.25">
      <c r="A102" s="32">
        <f t="shared" si="15"/>
        <v>92</v>
      </c>
      <c r="B102" s="48" t="s">
        <v>224</v>
      </c>
      <c r="C102" s="31" t="s">
        <v>44</v>
      </c>
      <c r="D102" s="16" t="s">
        <v>225</v>
      </c>
      <c r="E102" s="16" t="s">
        <v>223</v>
      </c>
      <c r="F102" s="11">
        <v>43465</v>
      </c>
      <c r="G102" s="4">
        <v>799999</v>
      </c>
      <c r="H102" s="18">
        <f t="shared" ref="H102" si="16">G102*0.002/0.998</f>
        <v>1603.2044088176353</v>
      </c>
      <c r="I102" s="24">
        <f t="shared" si="13"/>
        <v>801602.20440881769</v>
      </c>
      <c r="J102" s="35">
        <v>0</v>
      </c>
      <c r="K102" s="26" t="s">
        <v>13</v>
      </c>
    </row>
    <row r="103" spans="1:11" ht="58.5" customHeight="1" x14ac:dyDescent="0.25">
      <c r="A103" s="32">
        <f t="shared" si="15"/>
        <v>93</v>
      </c>
      <c r="B103" s="48" t="s">
        <v>307</v>
      </c>
      <c r="C103" s="31" t="s">
        <v>44</v>
      </c>
      <c r="D103" s="16" t="s">
        <v>226</v>
      </c>
      <c r="E103" s="16" t="s">
        <v>38</v>
      </c>
      <c r="F103" s="11">
        <v>43092</v>
      </c>
      <c r="G103" s="5">
        <v>100000</v>
      </c>
      <c r="H103" s="18">
        <v>5000</v>
      </c>
      <c r="I103" s="24">
        <f t="shared" si="13"/>
        <v>105000</v>
      </c>
      <c r="J103" s="35">
        <v>100000</v>
      </c>
      <c r="K103" s="26" t="s">
        <v>14</v>
      </c>
    </row>
    <row r="104" spans="1:11" ht="109.5" customHeight="1" x14ac:dyDescent="0.25">
      <c r="A104" s="32">
        <f t="shared" si="15"/>
        <v>94</v>
      </c>
      <c r="B104" s="48" t="s">
        <v>256</v>
      </c>
      <c r="C104" s="17" t="s">
        <v>44</v>
      </c>
      <c r="D104" s="16" t="s">
        <v>254</v>
      </c>
      <c r="E104" s="16" t="s">
        <v>38</v>
      </c>
      <c r="F104" s="11">
        <v>43009</v>
      </c>
      <c r="G104" s="5">
        <v>100000</v>
      </c>
      <c r="H104" s="18">
        <v>8400</v>
      </c>
      <c r="I104" s="39">
        <f t="shared" si="13"/>
        <v>108400</v>
      </c>
      <c r="J104" s="18">
        <v>100000</v>
      </c>
      <c r="K104" s="25" t="s">
        <v>14</v>
      </c>
    </row>
    <row r="105" spans="1:11" ht="39" customHeight="1" x14ac:dyDescent="0.25">
      <c r="A105" s="32">
        <f t="shared" si="15"/>
        <v>95</v>
      </c>
      <c r="B105" s="48" t="s">
        <v>228</v>
      </c>
      <c r="C105" s="36" t="s">
        <v>44</v>
      </c>
      <c r="D105" s="16" t="s">
        <v>229</v>
      </c>
      <c r="E105" s="16" t="s">
        <v>11</v>
      </c>
      <c r="F105" s="11">
        <v>43101</v>
      </c>
      <c r="G105" s="5">
        <v>773000</v>
      </c>
      <c r="H105" s="18">
        <v>0</v>
      </c>
      <c r="I105" s="35">
        <f t="shared" si="13"/>
        <v>773000</v>
      </c>
      <c r="J105" s="18">
        <v>154600</v>
      </c>
      <c r="K105" s="42" t="s">
        <v>12</v>
      </c>
    </row>
    <row r="106" spans="1:11" ht="43.5" customHeight="1" x14ac:dyDescent="0.25">
      <c r="A106" s="32">
        <f t="shared" si="15"/>
        <v>96</v>
      </c>
      <c r="B106" s="48" t="s">
        <v>230</v>
      </c>
      <c r="C106" s="36" t="s">
        <v>44</v>
      </c>
      <c r="D106" s="16" t="s">
        <v>231</v>
      </c>
      <c r="E106" s="16" t="s">
        <v>11</v>
      </c>
      <c r="F106" s="11">
        <v>43101</v>
      </c>
      <c r="G106" s="5">
        <v>408000</v>
      </c>
      <c r="H106" s="18">
        <v>0</v>
      </c>
      <c r="I106" s="35">
        <f t="shared" si="13"/>
        <v>408000</v>
      </c>
      <c r="J106" s="18">
        <v>81600</v>
      </c>
      <c r="K106" s="42" t="s">
        <v>12</v>
      </c>
    </row>
    <row r="107" spans="1:11" ht="43.5" customHeight="1" x14ac:dyDescent="0.25">
      <c r="A107" s="32">
        <f t="shared" si="15"/>
        <v>97</v>
      </c>
      <c r="B107" s="48" t="s">
        <v>232</v>
      </c>
      <c r="C107" s="36" t="s">
        <v>44</v>
      </c>
      <c r="D107" s="16" t="s">
        <v>233</v>
      </c>
      <c r="E107" s="16" t="s">
        <v>11</v>
      </c>
      <c r="F107" s="11">
        <v>43101</v>
      </c>
      <c r="G107" s="5">
        <v>408000</v>
      </c>
      <c r="H107" s="18">
        <v>0</v>
      </c>
      <c r="I107" s="35">
        <f t="shared" si="13"/>
        <v>408000</v>
      </c>
      <c r="J107" s="18">
        <v>81600</v>
      </c>
      <c r="K107" s="42" t="s">
        <v>12</v>
      </c>
    </row>
    <row r="108" spans="1:11" ht="43.5" customHeight="1" x14ac:dyDescent="0.25">
      <c r="A108" s="32">
        <f t="shared" si="15"/>
        <v>98</v>
      </c>
      <c r="B108" s="48" t="s">
        <v>234</v>
      </c>
      <c r="C108" s="36" t="s">
        <v>44</v>
      </c>
      <c r="D108" s="16" t="s">
        <v>235</v>
      </c>
      <c r="E108" s="16" t="s">
        <v>11</v>
      </c>
      <c r="F108" s="11">
        <v>43101</v>
      </c>
      <c r="G108" s="5">
        <v>165450</v>
      </c>
      <c r="H108" s="18">
        <v>0</v>
      </c>
      <c r="I108" s="35">
        <f t="shared" si="13"/>
        <v>165450</v>
      </c>
      <c r="J108" s="18">
        <v>33090</v>
      </c>
      <c r="K108" s="42" t="s">
        <v>12</v>
      </c>
    </row>
    <row r="109" spans="1:11" ht="51" customHeight="1" x14ac:dyDescent="0.25">
      <c r="A109" s="32">
        <f t="shared" si="15"/>
        <v>99</v>
      </c>
      <c r="B109" s="48" t="s">
        <v>236</v>
      </c>
      <c r="C109" s="31" t="s">
        <v>44</v>
      </c>
      <c r="D109" s="16" t="s">
        <v>237</v>
      </c>
      <c r="E109" s="16" t="s">
        <v>61</v>
      </c>
      <c r="F109" s="11">
        <v>43192</v>
      </c>
      <c r="G109" s="5">
        <v>259146.36</v>
      </c>
      <c r="H109" s="18">
        <v>0</v>
      </c>
      <c r="I109" s="24">
        <f t="shared" si="13"/>
        <v>259146.36</v>
      </c>
      <c r="J109" s="18">
        <v>0</v>
      </c>
      <c r="K109" s="26" t="s">
        <v>31</v>
      </c>
    </row>
    <row r="110" spans="1:11" ht="46.5" customHeight="1" x14ac:dyDescent="0.25">
      <c r="A110" s="32">
        <f t="shared" si="15"/>
        <v>100</v>
      </c>
      <c r="B110" s="48" t="s">
        <v>238</v>
      </c>
      <c r="C110" s="31" t="s">
        <v>44</v>
      </c>
      <c r="D110" s="16" t="s">
        <v>239</v>
      </c>
      <c r="E110" s="16" t="s">
        <v>61</v>
      </c>
      <c r="F110" s="11">
        <v>43192</v>
      </c>
      <c r="G110" s="5">
        <v>147423.13</v>
      </c>
      <c r="H110" s="18">
        <v>0</v>
      </c>
      <c r="I110" s="24">
        <f t="shared" si="13"/>
        <v>147423.13</v>
      </c>
      <c r="J110" s="18">
        <v>0</v>
      </c>
      <c r="K110" s="26" t="s">
        <v>31</v>
      </c>
    </row>
    <row r="111" spans="1:11" ht="49.5" customHeight="1" x14ac:dyDescent="0.25">
      <c r="A111" s="32">
        <f t="shared" si="15"/>
        <v>101</v>
      </c>
      <c r="B111" s="48" t="s">
        <v>240</v>
      </c>
      <c r="C111" s="31" t="s">
        <v>44</v>
      </c>
      <c r="D111" s="16" t="s">
        <v>241</v>
      </c>
      <c r="E111" s="16" t="s">
        <v>61</v>
      </c>
      <c r="F111" s="11">
        <v>43192</v>
      </c>
      <c r="G111" s="5">
        <v>90705.98</v>
      </c>
      <c r="H111" s="18">
        <v>0</v>
      </c>
      <c r="I111" s="24">
        <f t="shared" si="13"/>
        <v>90705.98</v>
      </c>
      <c r="J111" s="18">
        <v>27211.8</v>
      </c>
      <c r="K111" s="26" t="s">
        <v>31</v>
      </c>
    </row>
    <row r="112" spans="1:11" ht="48.75" customHeight="1" x14ac:dyDescent="0.25">
      <c r="A112" s="32">
        <f t="shared" si="15"/>
        <v>102</v>
      </c>
      <c r="B112" s="48" t="s">
        <v>242</v>
      </c>
      <c r="C112" s="31" t="s">
        <v>44</v>
      </c>
      <c r="D112" s="16" t="s">
        <v>243</v>
      </c>
      <c r="E112" s="16" t="s">
        <v>61</v>
      </c>
      <c r="F112" s="11">
        <v>43192</v>
      </c>
      <c r="G112" s="5">
        <v>36649.550000000003</v>
      </c>
      <c r="H112" s="18">
        <v>0</v>
      </c>
      <c r="I112" s="24">
        <f>G112+H112</f>
        <v>36649.550000000003</v>
      </c>
      <c r="J112" s="18">
        <v>35916.559999999998</v>
      </c>
      <c r="K112" s="26" t="s">
        <v>31</v>
      </c>
    </row>
    <row r="113" spans="1:12" ht="42" customHeight="1" x14ac:dyDescent="0.25">
      <c r="A113" s="32">
        <f t="shared" si="15"/>
        <v>103</v>
      </c>
      <c r="B113" s="48" t="s">
        <v>244</v>
      </c>
      <c r="C113" s="31" t="s">
        <v>44</v>
      </c>
      <c r="D113" s="16" t="s">
        <v>245</v>
      </c>
      <c r="E113" s="16" t="s">
        <v>61</v>
      </c>
      <c r="F113" s="11">
        <v>43192</v>
      </c>
      <c r="G113" s="5">
        <v>135201.04999999999</v>
      </c>
      <c r="H113" s="18">
        <v>0</v>
      </c>
      <c r="I113" s="24">
        <f t="shared" si="13"/>
        <v>135201.04999999999</v>
      </c>
      <c r="J113" s="18">
        <v>0</v>
      </c>
      <c r="K113" s="26" t="s">
        <v>31</v>
      </c>
    </row>
    <row r="114" spans="1:12" ht="44.25" customHeight="1" x14ac:dyDescent="0.25">
      <c r="A114" s="32">
        <f t="shared" si="15"/>
        <v>104</v>
      </c>
      <c r="B114" s="48" t="s">
        <v>246</v>
      </c>
      <c r="C114" s="31" t="s">
        <v>44</v>
      </c>
      <c r="D114" s="16" t="s">
        <v>247</v>
      </c>
      <c r="E114" s="16" t="s">
        <v>61</v>
      </c>
      <c r="F114" s="11">
        <v>43192</v>
      </c>
      <c r="G114" s="5">
        <v>122863.25</v>
      </c>
      <c r="H114" s="18">
        <v>0</v>
      </c>
      <c r="I114" s="24">
        <f t="shared" si="13"/>
        <v>122863.25</v>
      </c>
      <c r="J114" s="18">
        <v>119791.67</v>
      </c>
      <c r="K114" s="26" t="s">
        <v>31</v>
      </c>
      <c r="L114" s="61"/>
    </row>
    <row r="115" spans="1:12" ht="51" customHeight="1" x14ac:dyDescent="0.25">
      <c r="A115" s="32">
        <f t="shared" si="15"/>
        <v>105</v>
      </c>
      <c r="B115" s="48" t="s">
        <v>248</v>
      </c>
      <c r="C115" s="31" t="s">
        <v>44</v>
      </c>
      <c r="D115" s="16" t="s">
        <v>249</v>
      </c>
      <c r="E115" s="16" t="s">
        <v>61</v>
      </c>
      <c r="F115" s="11">
        <v>43192</v>
      </c>
      <c r="G115" s="5">
        <v>158227.49</v>
      </c>
      <c r="H115" s="18">
        <v>0</v>
      </c>
      <c r="I115" s="24">
        <f t="shared" si="13"/>
        <v>158227.49</v>
      </c>
      <c r="J115" s="18">
        <v>0</v>
      </c>
      <c r="K115" s="26" t="s">
        <v>31</v>
      </c>
      <c r="L115" s="60"/>
    </row>
    <row r="116" spans="1:12" ht="48.75" customHeight="1" x14ac:dyDescent="0.25">
      <c r="A116" s="32">
        <f t="shared" si="15"/>
        <v>106</v>
      </c>
      <c r="B116" s="48" t="s">
        <v>250</v>
      </c>
      <c r="C116" s="31" t="s">
        <v>44</v>
      </c>
      <c r="D116" s="16" t="s">
        <v>251</v>
      </c>
      <c r="E116" s="16" t="s">
        <v>61</v>
      </c>
      <c r="F116" s="11">
        <v>43192</v>
      </c>
      <c r="G116" s="5">
        <v>135447.70000000001</v>
      </c>
      <c r="H116" s="18">
        <v>0</v>
      </c>
      <c r="I116" s="24">
        <f t="shared" si="13"/>
        <v>135447.70000000001</v>
      </c>
      <c r="J116" s="18">
        <v>0</v>
      </c>
      <c r="K116" s="26" t="s">
        <v>31</v>
      </c>
      <c r="L116" s="62"/>
    </row>
    <row r="117" spans="1:12" ht="48.75" customHeight="1" x14ac:dyDescent="0.25">
      <c r="A117" s="32">
        <f t="shared" si="15"/>
        <v>107</v>
      </c>
      <c r="B117" s="48" t="s">
        <v>257</v>
      </c>
      <c r="C117" s="31" t="s">
        <v>44</v>
      </c>
      <c r="D117" s="16" t="s">
        <v>258</v>
      </c>
      <c r="E117" s="16" t="s">
        <v>33</v>
      </c>
      <c r="F117" s="11">
        <v>43026</v>
      </c>
      <c r="G117" s="5">
        <v>905000</v>
      </c>
      <c r="H117" s="5">
        <v>3533.33</v>
      </c>
      <c r="I117" s="24">
        <f t="shared" si="13"/>
        <v>908533.33</v>
      </c>
      <c r="J117" s="18">
        <v>0</v>
      </c>
      <c r="K117" s="26" t="s">
        <v>259</v>
      </c>
      <c r="L117" s="62"/>
    </row>
    <row r="118" spans="1:12" ht="48.75" customHeight="1" x14ac:dyDescent="0.25">
      <c r="A118" s="32">
        <f t="shared" si="15"/>
        <v>108</v>
      </c>
      <c r="B118" s="48" t="s">
        <v>260</v>
      </c>
      <c r="C118" s="31" t="s">
        <v>44</v>
      </c>
      <c r="D118" s="16" t="s">
        <v>261</v>
      </c>
      <c r="E118" s="16" t="s">
        <v>33</v>
      </c>
      <c r="F118" s="11">
        <v>43026</v>
      </c>
      <c r="G118" s="5">
        <v>500000</v>
      </c>
      <c r="H118" s="18">
        <v>1002</v>
      </c>
      <c r="I118" s="24">
        <f t="shared" si="13"/>
        <v>501002</v>
      </c>
      <c r="J118" s="18">
        <v>0</v>
      </c>
      <c r="K118" s="26" t="s">
        <v>22</v>
      </c>
      <c r="L118" s="62"/>
    </row>
    <row r="119" spans="1:12" ht="48.75" customHeight="1" x14ac:dyDescent="0.25">
      <c r="A119" s="32">
        <f t="shared" si="15"/>
        <v>109</v>
      </c>
      <c r="B119" s="48" t="s">
        <v>312</v>
      </c>
      <c r="C119" s="31" t="s">
        <v>44</v>
      </c>
      <c r="D119" s="16" t="s">
        <v>313</v>
      </c>
      <c r="E119" s="16" t="s">
        <v>11</v>
      </c>
      <c r="F119" s="11" t="s">
        <v>9</v>
      </c>
      <c r="G119" s="5">
        <v>408000</v>
      </c>
      <c r="H119" s="18">
        <v>0</v>
      </c>
      <c r="I119" s="24">
        <f t="shared" si="13"/>
        <v>408000</v>
      </c>
      <c r="J119" s="18">
        <v>0</v>
      </c>
      <c r="K119" s="26" t="s">
        <v>12</v>
      </c>
      <c r="L119" s="62"/>
    </row>
    <row r="120" spans="1:12" ht="65.25" customHeight="1" x14ac:dyDescent="0.25">
      <c r="A120" s="32">
        <f t="shared" si="15"/>
        <v>110</v>
      </c>
      <c r="B120" s="48" t="s">
        <v>314</v>
      </c>
      <c r="C120" s="31" t="s">
        <v>44</v>
      </c>
      <c r="D120" s="16" t="s">
        <v>315</v>
      </c>
      <c r="E120" s="16" t="s">
        <v>359</v>
      </c>
      <c r="F120" s="11">
        <v>43100</v>
      </c>
      <c r="G120" s="5">
        <v>406017</v>
      </c>
      <c r="H120" s="18">
        <v>849.66</v>
      </c>
      <c r="I120" s="24">
        <f t="shared" si="13"/>
        <v>406866.66</v>
      </c>
      <c r="J120" s="18">
        <v>0</v>
      </c>
      <c r="K120" s="26" t="s">
        <v>13</v>
      </c>
      <c r="L120" s="62"/>
    </row>
    <row r="121" spans="1:12" ht="70.5" customHeight="1" x14ac:dyDescent="0.25">
      <c r="A121" s="32">
        <f t="shared" si="15"/>
        <v>111</v>
      </c>
      <c r="B121" s="48" t="s">
        <v>316</v>
      </c>
      <c r="C121" s="31" t="s">
        <v>44</v>
      </c>
      <c r="D121" s="16" t="s">
        <v>317</v>
      </c>
      <c r="E121" s="16" t="s">
        <v>359</v>
      </c>
      <c r="F121" s="11">
        <v>43373</v>
      </c>
      <c r="G121" s="5">
        <v>193983</v>
      </c>
      <c r="H121" s="18">
        <v>388.74</v>
      </c>
      <c r="I121" s="24">
        <f t="shared" si="13"/>
        <v>194371.74</v>
      </c>
      <c r="J121" s="18">
        <v>0</v>
      </c>
      <c r="K121" s="26" t="s">
        <v>13</v>
      </c>
      <c r="L121" s="62"/>
    </row>
    <row r="122" spans="1:12" ht="48.75" customHeight="1" x14ac:dyDescent="0.25">
      <c r="A122" s="32">
        <f t="shared" si="15"/>
        <v>112</v>
      </c>
      <c r="B122" s="48" t="s">
        <v>262</v>
      </c>
      <c r="C122" s="31" t="s">
        <v>44</v>
      </c>
      <c r="D122" s="16" t="s">
        <v>263</v>
      </c>
      <c r="E122" s="16" t="s">
        <v>8</v>
      </c>
      <c r="F122" s="11">
        <v>43496</v>
      </c>
      <c r="G122" s="5">
        <v>354276.98</v>
      </c>
      <c r="H122" s="18">
        <v>709.97</v>
      </c>
      <c r="I122" s="24">
        <f t="shared" si="13"/>
        <v>354986.94999999995</v>
      </c>
      <c r="J122" s="18">
        <v>0</v>
      </c>
      <c r="K122" s="26" t="s">
        <v>22</v>
      </c>
      <c r="L122" s="62"/>
    </row>
    <row r="123" spans="1:12" ht="61.5" customHeight="1" x14ac:dyDescent="0.25">
      <c r="A123" s="32">
        <f t="shared" si="15"/>
        <v>113</v>
      </c>
      <c r="B123" s="48" t="s">
        <v>311</v>
      </c>
      <c r="C123" s="31" t="s">
        <v>44</v>
      </c>
      <c r="D123" s="16" t="s">
        <v>264</v>
      </c>
      <c r="E123" s="16" t="s">
        <v>34</v>
      </c>
      <c r="F123" s="11">
        <v>43043</v>
      </c>
      <c r="G123" s="5">
        <v>200000</v>
      </c>
      <c r="H123" s="18">
        <v>400.8</v>
      </c>
      <c r="I123" s="24">
        <f t="shared" si="13"/>
        <v>200400.8</v>
      </c>
      <c r="J123" s="18">
        <v>200000</v>
      </c>
      <c r="K123" s="26" t="s">
        <v>162</v>
      </c>
      <c r="L123" s="62"/>
    </row>
    <row r="124" spans="1:12" ht="48.75" customHeight="1" x14ac:dyDescent="0.25">
      <c r="A124" s="32">
        <f t="shared" si="15"/>
        <v>114</v>
      </c>
      <c r="B124" s="48" t="s">
        <v>265</v>
      </c>
      <c r="C124" s="31" t="s">
        <v>44</v>
      </c>
      <c r="D124" s="16" t="s">
        <v>266</v>
      </c>
      <c r="E124" s="16" t="s">
        <v>33</v>
      </c>
      <c r="F124" s="11">
        <v>43026</v>
      </c>
      <c r="G124" s="5">
        <v>800000</v>
      </c>
      <c r="H124" s="18">
        <v>1603.21</v>
      </c>
      <c r="I124" s="24">
        <f t="shared" si="13"/>
        <v>801603.21</v>
      </c>
      <c r="J124" s="18">
        <v>0</v>
      </c>
      <c r="K124" s="26" t="s">
        <v>22</v>
      </c>
      <c r="L124" s="62"/>
    </row>
    <row r="125" spans="1:12" ht="48.75" customHeight="1" x14ac:dyDescent="0.25">
      <c r="A125" s="32">
        <f t="shared" si="15"/>
        <v>115</v>
      </c>
      <c r="B125" s="48" t="s">
        <v>267</v>
      </c>
      <c r="C125" s="31" t="s">
        <v>44</v>
      </c>
      <c r="D125" s="16" t="s">
        <v>268</v>
      </c>
      <c r="E125" s="16" t="s">
        <v>33</v>
      </c>
      <c r="F125" s="11">
        <v>43026</v>
      </c>
      <c r="G125" s="5">
        <v>999219</v>
      </c>
      <c r="H125" s="18">
        <v>2002.44</v>
      </c>
      <c r="I125" s="24">
        <f t="shared" si="13"/>
        <v>1001221.44</v>
      </c>
      <c r="J125" s="18">
        <v>0</v>
      </c>
      <c r="K125" s="26" t="s">
        <v>31</v>
      </c>
      <c r="L125" s="62"/>
    </row>
    <row r="126" spans="1:12" ht="48.75" customHeight="1" x14ac:dyDescent="0.25">
      <c r="A126" s="32">
        <f t="shared" si="15"/>
        <v>116</v>
      </c>
      <c r="B126" s="48" t="s">
        <v>270</v>
      </c>
      <c r="C126" s="31" t="s">
        <v>44</v>
      </c>
      <c r="D126" s="16" t="s">
        <v>269</v>
      </c>
      <c r="E126" s="16" t="s">
        <v>33</v>
      </c>
      <c r="F126" s="11">
        <v>43026</v>
      </c>
      <c r="G126" s="5">
        <v>400000</v>
      </c>
      <c r="H126" s="18">
        <v>801.6</v>
      </c>
      <c r="I126" s="24">
        <f t="shared" si="13"/>
        <v>400801.6</v>
      </c>
      <c r="J126" s="18">
        <v>0</v>
      </c>
      <c r="K126" s="26" t="s">
        <v>22</v>
      </c>
      <c r="L126" s="62"/>
    </row>
    <row r="127" spans="1:12" ht="48.75" customHeight="1" x14ac:dyDescent="0.25">
      <c r="A127" s="32">
        <f t="shared" si="15"/>
        <v>117</v>
      </c>
      <c r="B127" s="48" t="s">
        <v>271</v>
      </c>
      <c r="C127" s="31" t="s">
        <v>44</v>
      </c>
      <c r="D127" s="16" t="s">
        <v>272</v>
      </c>
      <c r="E127" s="16" t="s">
        <v>33</v>
      </c>
      <c r="F127" s="11">
        <v>43026</v>
      </c>
      <c r="G127" s="5">
        <v>700000</v>
      </c>
      <c r="H127" s="18">
        <v>1402.81</v>
      </c>
      <c r="I127" s="24">
        <f t="shared" si="13"/>
        <v>701402.81</v>
      </c>
      <c r="J127" s="18">
        <v>0</v>
      </c>
      <c r="K127" s="26" t="s">
        <v>162</v>
      </c>
      <c r="L127" s="62"/>
    </row>
    <row r="128" spans="1:12" ht="48.75" customHeight="1" x14ac:dyDescent="0.25">
      <c r="A128" s="32">
        <f t="shared" si="15"/>
        <v>118</v>
      </c>
      <c r="B128" s="48" t="s">
        <v>273</v>
      </c>
      <c r="C128" s="31" t="s">
        <v>44</v>
      </c>
      <c r="D128" s="16" t="s">
        <v>274</v>
      </c>
      <c r="E128" s="16" t="s">
        <v>33</v>
      </c>
      <c r="F128" s="11">
        <v>43027</v>
      </c>
      <c r="G128" s="5">
        <v>179574</v>
      </c>
      <c r="H128" s="18">
        <v>1059.33</v>
      </c>
      <c r="I128" s="24">
        <f t="shared" si="13"/>
        <v>180633.33</v>
      </c>
      <c r="J128" s="18">
        <v>0</v>
      </c>
      <c r="K128" s="26" t="s">
        <v>13</v>
      </c>
      <c r="L128" s="62"/>
    </row>
    <row r="129" spans="1:12" ht="48.75" customHeight="1" x14ac:dyDescent="0.25">
      <c r="A129" s="32">
        <f t="shared" si="15"/>
        <v>119</v>
      </c>
      <c r="B129" s="48" t="s">
        <v>318</v>
      </c>
      <c r="C129" s="31" t="s">
        <v>44</v>
      </c>
      <c r="D129" s="16" t="s">
        <v>319</v>
      </c>
      <c r="E129" s="16" t="s">
        <v>33</v>
      </c>
      <c r="F129" s="11">
        <v>43090</v>
      </c>
      <c r="G129" s="5">
        <v>220426</v>
      </c>
      <c r="H129" s="18">
        <v>441.74</v>
      </c>
      <c r="I129" s="24">
        <f t="shared" si="13"/>
        <v>220867.74</v>
      </c>
      <c r="J129" s="18">
        <v>0</v>
      </c>
      <c r="K129" s="26" t="s">
        <v>13</v>
      </c>
      <c r="L129" s="62"/>
    </row>
    <row r="130" spans="1:12" ht="48.75" customHeight="1" x14ac:dyDescent="0.25">
      <c r="A130" s="32">
        <f t="shared" si="15"/>
        <v>120</v>
      </c>
      <c r="B130" s="48" t="s">
        <v>320</v>
      </c>
      <c r="C130" s="31" t="s">
        <v>44</v>
      </c>
      <c r="D130" s="16" t="s">
        <v>321</v>
      </c>
      <c r="E130" s="16" t="s">
        <v>11</v>
      </c>
      <c r="F130" s="11">
        <v>43454</v>
      </c>
      <c r="G130" s="5">
        <v>225050</v>
      </c>
      <c r="H130" s="18">
        <v>0</v>
      </c>
      <c r="I130" s="24">
        <f t="shared" si="13"/>
        <v>225050</v>
      </c>
      <c r="J130" s="18">
        <v>0</v>
      </c>
      <c r="K130" s="26" t="s">
        <v>12</v>
      </c>
      <c r="L130" s="62"/>
    </row>
    <row r="131" spans="1:12" ht="48.75" customHeight="1" x14ac:dyDescent="0.25">
      <c r="A131" s="32">
        <f t="shared" si="15"/>
        <v>121</v>
      </c>
      <c r="B131" s="48" t="s">
        <v>322</v>
      </c>
      <c r="C131" s="31" t="s">
        <v>44</v>
      </c>
      <c r="D131" s="16" t="s">
        <v>323</v>
      </c>
      <c r="E131" s="16" t="s">
        <v>11</v>
      </c>
      <c r="F131" s="11" t="s">
        <v>9</v>
      </c>
      <c r="G131" s="5">
        <v>800000</v>
      </c>
      <c r="H131" s="18">
        <v>0</v>
      </c>
      <c r="I131" s="24">
        <f t="shared" si="13"/>
        <v>800000</v>
      </c>
      <c r="J131" s="18">
        <v>0</v>
      </c>
      <c r="K131" s="26" t="s">
        <v>12</v>
      </c>
      <c r="L131" s="62"/>
    </row>
    <row r="132" spans="1:12" ht="48.75" customHeight="1" x14ac:dyDescent="0.25">
      <c r="A132" s="32">
        <f t="shared" si="15"/>
        <v>122</v>
      </c>
      <c r="B132" s="48" t="s">
        <v>324</v>
      </c>
      <c r="C132" s="31" t="s">
        <v>44</v>
      </c>
      <c r="D132" s="16" t="s">
        <v>325</v>
      </c>
      <c r="E132" s="16" t="s">
        <v>11</v>
      </c>
      <c r="F132" s="11" t="s">
        <v>9</v>
      </c>
      <c r="G132" s="5">
        <v>408000</v>
      </c>
      <c r="H132" s="18">
        <v>0</v>
      </c>
      <c r="I132" s="24">
        <f t="shared" si="13"/>
        <v>408000</v>
      </c>
      <c r="J132" s="18">
        <v>0</v>
      </c>
      <c r="K132" s="26" t="s">
        <v>12</v>
      </c>
      <c r="L132" s="62"/>
    </row>
    <row r="133" spans="1:12" ht="48.75" customHeight="1" x14ac:dyDescent="0.25">
      <c r="A133" s="32">
        <f t="shared" si="15"/>
        <v>123</v>
      </c>
      <c r="B133" s="48" t="s">
        <v>326</v>
      </c>
      <c r="C133" s="31" t="s">
        <v>44</v>
      </c>
      <c r="D133" s="16" t="s">
        <v>327</v>
      </c>
      <c r="E133" s="16" t="s">
        <v>11</v>
      </c>
      <c r="F133" s="11" t="s">
        <v>9</v>
      </c>
      <c r="G133" s="5">
        <v>512000</v>
      </c>
      <c r="H133" s="18">
        <v>0</v>
      </c>
      <c r="I133" s="24">
        <f t="shared" si="13"/>
        <v>512000</v>
      </c>
      <c r="J133" s="18">
        <v>0</v>
      </c>
      <c r="K133" s="26" t="s">
        <v>12</v>
      </c>
      <c r="L133" s="62"/>
    </row>
    <row r="134" spans="1:12" ht="48.75" customHeight="1" x14ac:dyDescent="0.25">
      <c r="A134" s="32">
        <f t="shared" si="15"/>
        <v>124</v>
      </c>
      <c r="B134" s="48" t="s">
        <v>275</v>
      </c>
      <c r="C134" s="31" t="s">
        <v>44</v>
      </c>
      <c r="D134" s="16" t="s">
        <v>276</v>
      </c>
      <c r="E134" s="16" t="s">
        <v>33</v>
      </c>
      <c r="F134" s="11">
        <v>43026</v>
      </c>
      <c r="G134" s="5">
        <v>500000</v>
      </c>
      <c r="H134" s="18">
        <v>2332</v>
      </c>
      <c r="I134" s="24">
        <f t="shared" si="13"/>
        <v>502332</v>
      </c>
      <c r="J134" s="18">
        <v>0</v>
      </c>
      <c r="K134" s="26" t="s">
        <v>13</v>
      </c>
      <c r="L134" s="62"/>
    </row>
    <row r="135" spans="1:12" ht="48.75" customHeight="1" x14ac:dyDescent="0.25">
      <c r="A135" s="32">
        <f t="shared" si="15"/>
        <v>125</v>
      </c>
      <c r="B135" s="48" t="s">
        <v>277</v>
      </c>
      <c r="C135" s="31" t="s">
        <v>44</v>
      </c>
      <c r="D135" s="16" t="s">
        <v>278</v>
      </c>
      <c r="E135" s="16" t="s">
        <v>33</v>
      </c>
      <c r="F135" s="11">
        <v>43026</v>
      </c>
      <c r="G135" s="5">
        <v>400000</v>
      </c>
      <c r="H135" s="18">
        <v>801.6</v>
      </c>
      <c r="I135" s="24">
        <f t="shared" si="13"/>
        <v>400801.6</v>
      </c>
      <c r="J135" s="18">
        <v>0</v>
      </c>
      <c r="K135" s="26" t="s">
        <v>22</v>
      </c>
      <c r="L135" s="62"/>
    </row>
    <row r="136" spans="1:12" ht="48.75" customHeight="1" x14ac:dyDescent="0.25">
      <c r="A136" s="32">
        <f t="shared" si="15"/>
        <v>126</v>
      </c>
      <c r="B136" s="48" t="s">
        <v>279</v>
      </c>
      <c r="C136" s="31" t="s">
        <v>44</v>
      </c>
      <c r="D136" s="16" t="s">
        <v>280</v>
      </c>
      <c r="E136" s="16" t="s">
        <v>33</v>
      </c>
      <c r="F136" s="11">
        <v>43026</v>
      </c>
      <c r="G136" s="5">
        <v>400000</v>
      </c>
      <c r="H136" s="18">
        <v>801.6</v>
      </c>
      <c r="I136" s="24">
        <f t="shared" si="13"/>
        <v>400801.6</v>
      </c>
      <c r="J136" s="18">
        <v>0</v>
      </c>
      <c r="K136" s="26" t="s">
        <v>22</v>
      </c>
      <c r="L136" s="62"/>
    </row>
    <row r="137" spans="1:12" ht="70.5" customHeight="1" x14ac:dyDescent="0.25">
      <c r="A137" s="32">
        <f t="shared" si="15"/>
        <v>127</v>
      </c>
      <c r="B137" s="48" t="s">
        <v>329</v>
      </c>
      <c r="C137" s="31" t="s">
        <v>44</v>
      </c>
      <c r="D137" s="16" t="s">
        <v>330</v>
      </c>
      <c r="E137" s="16" t="s">
        <v>331</v>
      </c>
      <c r="F137" s="11">
        <v>43099</v>
      </c>
      <c r="G137" s="5">
        <v>150000</v>
      </c>
      <c r="H137" s="18">
        <v>5928.09</v>
      </c>
      <c r="I137" s="24">
        <f t="shared" si="13"/>
        <v>155928.09</v>
      </c>
      <c r="J137" s="18">
        <v>0</v>
      </c>
      <c r="K137" s="26" t="s">
        <v>332</v>
      </c>
      <c r="L137" s="62"/>
    </row>
    <row r="138" spans="1:12" ht="49.5" customHeight="1" x14ac:dyDescent="0.25">
      <c r="A138" s="32">
        <f t="shared" si="15"/>
        <v>128</v>
      </c>
      <c r="B138" s="48" t="s">
        <v>328</v>
      </c>
      <c r="C138" s="31" t="s">
        <v>44</v>
      </c>
      <c r="D138" s="16" t="s">
        <v>333</v>
      </c>
      <c r="E138" s="16" t="s">
        <v>11</v>
      </c>
      <c r="F138" s="11">
        <v>43070</v>
      </c>
      <c r="G138" s="5">
        <v>105780</v>
      </c>
      <c r="H138" s="18">
        <v>0</v>
      </c>
      <c r="I138" s="24">
        <f t="shared" si="13"/>
        <v>105780</v>
      </c>
      <c r="J138" s="18">
        <v>0</v>
      </c>
      <c r="K138" s="26" t="s">
        <v>12</v>
      </c>
      <c r="L138" s="62"/>
    </row>
    <row r="139" spans="1:12" ht="50.25" customHeight="1" x14ac:dyDescent="0.25">
      <c r="A139" s="32">
        <f t="shared" si="15"/>
        <v>129</v>
      </c>
      <c r="B139" s="48" t="s">
        <v>281</v>
      </c>
      <c r="C139" s="31" t="s">
        <v>44</v>
      </c>
      <c r="D139" s="16" t="s">
        <v>282</v>
      </c>
      <c r="E139" s="16" t="s">
        <v>87</v>
      </c>
      <c r="F139" s="11">
        <v>43465</v>
      </c>
      <c r="G139" s="5">
        <v>326882.40000000002</v>
      </c>
      <c r="H139" s="18">
        <v>655.07000000000005</v>
      </c>
      <c r="I139" s="24">
        <f t="shared" si="13"/>
        <v>327537.47000000003</v>
      </c>
      <c r="J139" s="18">
        <v>0</v>
      </c>
      <c r="K139" s="26" t="s">
        <v>13</v>
      </c>
      <c r="L139" s="62"/>
    </row>
    <row r="140" spans="1:12" ht="50.25" customHeight="1" x14ac:dyDescent="0.25">
      <c r="A140" s="32">
        <f t="shared" si="15"/>
        <v>130</v>
      </c>
      <c r="B140" s="48" t="s">
        <v>334</v>
      </c>
      <c r="C140" s="31" t="s">
        <v>44</v>
      </c>
      <c r="D140" s="16" t="s">
        <v>335</v>
      </c>
      <c r="E140" s="16" t="s">
        <v>11</v>
      </c>
      <c r="F140" s="11" t="s">
        <v>9</v>
      </c>
      <c r="G140" s="5">
        <v>408000</v>
      </c>
      <c r="H140" s="18">
        <v>0</v>
      </c>
      <c r="I140" s="24">
        <f t="shared" si="13"/>
        <v>408000</v>
      </c>
      <c r="J140" s="18">
        <v>0</v>
      </c>
      <c r="K140" s="26" t="s">
        <v>12</v>
      </c>
      <c r="L140" s="62"/>
    </row>
    <row r="141" spans="1:12" ht="50.25" customHeight="1" x14ac:dyDescent="0.25">
      <c r="A141" s="32">
        <f t="shared" ref="A141:A165" si="17">A140+1</f>
        <v>131</v>
      </c>
      <c r="B141" s="48" t="s">
        <v>336</v>
      </c>
      <c r="C141" s="31" t="s">
        <v>44</v>
      </c>
      <c r="D141" s="16" t="s">
        <v>337</v>
      </c>
      <c r="E141" s="16" t="s">
        <v>11</v>
      </c>
      <c r="F141" s="11" t="s">
        <v>9</v>
      </c>
      <c r="G141" s="5">
        <v>50250</v>
      </c>
      <c r="H141" s="18">
        <v>0</v>
      </c>
      <c r="I141" s="24">
        <f t="shared" si="13"/>
        <v>50250</v>
      </c>
      <c r="J141" s="18">
        <v>0</v>
      </c>
      <c r="K141" s="26" t="s">
        <v>12</v>
      </c>
      <c r="L141" s="62"/>
    </row>
    <row r="142" spans="1:12" ht="50.25" customHeight="1" x14ac:dyDescent="0.25">
      <c r="A142" s="32">
        <f t="shared" si="17"/>
        <v>132</v>
      </c>
      <c r="B142" s="48" t="s">
        <v>338</v>
      </c>
      <c r="C142" s="31" t="s">
        <v>44</v>
      </c>
      <c r="D142" s="16" t="s">
        <v>339</v>
      </c>
      <c r="E142" s="16" t="s">
        <v>11</v>
      </c>
      <c r="F142" s="11" t="s">
        <v>9</v>
      </c>
      <c r="G142" s="5">
        <v>93860</v>
      </c>
      <c r="H142" s="18">
        <v>0</v>
      </c>
      <c r="I142" s="24">
        <f t="shared" si="13"/>
        <v>93860</v>
      </c>
      <c r="J142" s="18">
        <v>0</v>
      </c>
      <c r="K142" s="26" t="s">
        <v>12</v>
      </c>
      <c r="L142" s="62"/>
    </row>
    <row r="143" spans="1:12" ht="50.25" customHeight="1" x14ac:dyDescent="0.25">
      <c r="A143" s="32">
        <f t="shared" si="17"/>
        <v>133</v>
      </c>
      <c r="B143" s="48" t="s">
        <v>340</v>
      </c>
      <c r="C143" s="31" t="s">
        <v>44</v>
      </c>
      <c r="D143" s="16" t="s">
        <v>341</v>
      </c>
      <c r="E143" s="16" t="s">
        <v>11</v>
      </c>
      <c r="F143" s="11" t="s">
        <v>9</v>
      </c>
      <c r="G143" s="5">
        <v>93860</v>
      </c>
      <c r="H143" s="18">
        <v>0</v>
      </c>
      <c r="I143" s="24">
        <f t="shared" si="13"/>
        <v>93860</v>
      </c>
      <c r="J143" s="18">
        <v>0</v>
      </c>
      <c r="K143" s="26" t="s">
        <v>12</v>
      </c>
      <c r="L143" s="62"/>
    </row>
    <row r="144" spans="1:12" ht="50.25" customHeight="1" x14ac:dyDescent="0.25">
      <c r="A144" s="32">
        <f t="shared" si="17"/>
        <v>134</v>
      </c>
      <c r="B144" s="48" t="s">
        <v>342</v>
      </c>
      <c r="C144" s="31" t="s">
        <v>44</v>
      </c>
      <c r="D144" s="16" t="s">
        <v>343</v>
      </c>
      <c r="E144" s="16" t="s">
        <v>11</v>
      </c>
      <c r="F144" s="11" t="s">
        <v>9</v>
      </c>
      <c r="G144" s="5">
        <v>80130</v>
      </c>
      <c r="H144" s="18">
        <v>0</v>
      </c>
      <c r="I144" s="24">
        <f t="shared" si="13"/>
        <v>80130</v>
      </c>
      <c r="J144" s="18">
        <v>0</v>
      </c>
      <c r="K144" s="26" t="s">
        <v>12</v>
      </c>
      <c r="L144" s="62"/>
    </row>
    <row r="145" spans="1:12" ht="50.25" customHeight="1" x14ac:dyDescent="0.25">
      <c r="A145" s="32">
        <f t="shared" si="17"/>
        <v>135</v>
      </c>
      <c r="B145" s="48" t="s">
        <v>344</v>
      </c>
      <c r="C145" s="31" t="s">
        <v>44</v>
      </c>
      <c r="D145" s="16" t="s">
        <v>345</v>
      </c>
      <c r="E145" s="16" t="s">
        <v>11</v>
      </c>
      <c r="F145" s="11" t="s">
        <v>9</v>
      </c>
      <c r="G145" s="5">
        <v>51750</v>
      </c>
      <c r="H145" s="18">
        <v>0</v>
      </c>
      <c r="I145" s="24">
        <f t="shared" si="13"/>
        <v>51750</v>
      </c>
      <c r="J145" s="18">
        <v>0</v>
      </c>
      <c r="K145" s="26" t="s">
        <v>12</v>
      </c>
      <c r="L145" s="62"/>
    </row>
    <row r="146" spans="1:12" ht="50.25" customHeight="1" x14ac:dyDescent="0.25">
      <c r="A146" s="32">
        <f t="shared" si="17"/>
        <v>136</v>
      </c>
      <c r="B146" s="48" t="s">
        <v>346</v>
      </c>
      <c r="C146" s="31" t="s">
        <v>44</v>
      </c>
      <c r="D146" s="16" t="s">
        <v>347</v>
      </c>
      <c r="E146" s="16" t="s">
        <v>11</v>
      </c>
      <c r="F146" s="11" t="s">
        <v>9</v>
      </c>
      <c r="G146" s="5">
        <v>131400</v>
      </c>
      <c r="H146" s="18">
        <v>0</v>
      </c>
      <c r="I146" s="24">
        <f t="shared" si="13"/>
        <v>131400</v>
      </c>
      <c r="J146" s="18">
        <v>0</v>
      </c>
      <c r="K146" s="26" t="s">
        <v>12</v>
      </c>
      <c r="L146" s="62"/>
    </row>
    <row r="147" spans="1:12" ht="50.25" customHeight="1" x14ac:dyDescent="0.25">
      <c r="A147" s="32">
        <f t="shared" si="17"/>
        <v>137</v>
      </c>
      <c r="B147" s="48" t="s">
        <v>348</v>
      </c>
      <c r="C147" s="31" t="s">
        <v>44</v>
      </c>
      <c r="D147" s="16" t="s">
        <v>349</v>
      </c>
      <c r="E147" s="16" t="s">
        <v>11</v>
      </c>
      <c r="F147" s="11" t="s">
        <v>9</v>
      </c>
      <c r="G147" s="5">
        <v>115350</v>
      </c>
      <c r="H147" s="18">
        <v>0</v>
      </c>
      <c r="I147" s="24">
        <f t="shared" si="13"/>
        <v>115350</v>
      </c>
      <c r="J147" s="18">
        <v>0</v>
      </c>
      <c r="K147" s="26" t="s">
        <v>12</v>
      </c>
      <c r="L147" s="62"/>
    </row>
    <row r="148" spans="1:12" ht="48.75" customHeight="1" x14ac:dyDescent="0.25">
      <c r="A148" s="32">
        <f t="shared" si="17"/>
        <v>138</v>
      </c>
      <c r="B148" s="48" t="s">
        <v>284</v>
      </c>
      <c r="C148" s="31" t="s">
        <v>44</v>
      </c>
      <c r="D148" s="16" t="s">
        <v>283</v>
      </c>
      <c r="E148" s="16" t="s">
        <v>8</v>
      </c>
      <c r="F148" s="11">
        <v>43465</v>
      </c>
      <c r="G148" s="5">
        <v>306196.8</v>
      </c>
      <c r="H148" s="18">
        <v>613.62</v>
      </c>
      <c r="I148" s="24">
        <f t="shared" si="13"/>
        <v>306810.42</v>
      </c>
      <c r="J148" s="18">
        <v>0</v>
      </c>
      <c r="K148" s="26" t="s">
        <v>22</v>
      </c>
      <c r="L148" s="62"/>
    </row>
    <row r="149" spans="1:12" ht="48.75" customHeight="1" x14ac:dyDescent="0.25">
      <c r="A149" s="32">
        <f t="shared" si="17"/>
        <v>139</v>
      </c>
      <c r="B149" s="48" t="s">
        <v>285</v>
      </c>
      <c r="C149" s="31" t="s">
        <v>44</v>
      </c>
      <c r="D149" s="16" t="s">
        <v>286</v>
      </c>
      <c r="E149" s="16" t="s">
        <v>33</v>
      </c>
      <c r="F149" s="11">
        <v>43026</v>
      </c>
      <c r="G149" s="5">
        <v>464048</v>
      </c>
      <c r="H149" s="18">
        <v>929.96</v>
      </c>
      <c r="I149" s="24">
        <f t="shared" si="13"/>
        <v>464977.96</v>
      </c>
      <c r="J149" s="18">
        <v>0</v>
      </c>
      <c r="K149" s="26" t="s">
        <v>31</v>
      </c>
      <c r="L149" s="62"/>
    </row>
    <row r="150" spans="1:12" ht="48.75" customHeight="1" x14ac:dyDescent="0.25">
      <c r="A150" s="32">
        <f t="shared" si="17"/>
        <v>140</v>
      </c>
      <c r="B150" s="48" t="s">
        <v>287</v>
      </c>
      <c r="C150" s="31" t="s">
        <v>44</v>
      </c>
      <c r="D150" s="16" t="s">
        <v>288</v>
      </c>
      <c r="E150" s="16" t="s">
        <v>33</v>
      </c>
      <c r="F150" s="11">
        <v>43027</v>
      </c>
      <c r="G150" s="5">
        <v>250000</v>
      </c>
      <c r="H150" s="18">
        <v>501</v>
      </c>
      <c r="I150" s="24">
        <f t="shared" si="13"/>
        <v>250501</v>
      </c>
      <c r="J150" s="18">
        <v>0</v>
      </c>
      <c r="K150" s="26" t="s">
        <v>22</v>
      </c>
      <c r="L150" s="62"/>
    </row>
    <row r="151" spans="1:12" ht="48.75" customHeight="1" x14ac:dyDescent="0.25">
      <c r="A151" s="32">
        <f t="shared" si="17"/>
        <v>141</v>
      </c>
      <c r="B151" s="48" t="s">
        <v>289</v>
      </c>
      <c r="C151" s="31" t="s">
        <v>44</v>
      </c>
      <c r="D151" s="16" t="s">
        <v>290</v>
      </c>
      <c r="E151" s="16" t="s">
        <v>33</v>
      </c>
      <c r="F151" s="11">
        <v>43027</v>
      </c>
      <c r="G151" s="5">
        <v>250000</v>
      </c>
      <c r="H151" s="18">
        <v>501</v>
      </c>
      <c r="I151" s="24">
        <f t="shared" si="13"/>
        <v>250501</v>
      </c>
      <c r="J151" s="18">
        <v>0</v>
      </c>
      <c r="K151" s="26" t="s">
        <v>22</v>
      </c>
      <c r="L151" s="62"/>
    </row>
    <row r="152" spans="1:12" ht="48.75" customHeight="1" x14ac:dyDescent="0.25">
      <c r="A152" s="32">
        <f t="shared" si="17"/>
        <v>142</v>
      </c>
      <c r="B152" s="48" t="s">
        <v>291</v>
      </c>
      <c r="C152" s="31" t="s">
        <v>44</v>
      </c>
      <c r="D152" s="16" t="s">
        <v>292</v>
      </c>
      <c r="E152" s="16" t="s">
        <v>33</v>
      </c>
      <c r="F152" s="11">
        <v>43026</v>
      </c>
      <c r="G152" s="5">
        <v>750000</v>
      </c>
      <c r="H152" s="18">
        <v>1503.01</v>
      </c>
      <c r="I152" s="24">
        <f t="shared" si="13"/>
        <v>751503.01</v>
      </c>
      <c r="J152" s="18">
        <v>0</v>
      </c>
      <c r="K152" s="26" t="s">
        <v>22</v>
      </c>
      <c r="L152" s="62"/>
    </row>
    <row r="153" spans="1:12" ht="48.75" customHeight="1" x14ac:dyDescent="0.25">
      <c r="A153" s="32">
        <f t="shared" si="17"/>
        <v>143</v>
      </c>
      <c r="B153" s="48" t="s">
        <v>293</v>
      </c>
      <c r="C153" s="31" t="s">
        <v>44</v>
      </c>
      <c r="D153" s="16" t="s">
        <v>294</v>
      </c>
      <c r="E153" s="16" t="s">
        <v>8</v>
      </c>
      <c r="F153" s="11">
        <v>43465</v>
      </c>
      <c r="G153" s="5">
        <v>243750</v>
      </c>
      <c r="H153" s="18">
        <v>488.48</v>
      </c>
      <c r="I153" s="24">
        <f t="shared" si="13"/>
        <v>244238.48</v>
      </c>
      <c r="J153" s="18">
        <v>0</v>
      </c>
      <c r="K153" s="26" t="s">
        <v>22</v>
      </c>
      <c r="L153" s="62"/>
    </row>
    <row r="154" spans="1:12" ht="48.75" customHeight="1" x14ac:dyDescent="0.25">
      <c r="A154" s="32">
        <f t="shared" si="17"/>
        <v>144</v>
      </c>
      <c r="B154" s="48" t="s">
        <v>295</v>
      </c>
      <c r="C154" s="31" t="s">
        <v>44</v>
      </c>
      <c r="D154" s="16" t="s">
        <v>296</v>
      </c>
      <c r="E154" s="16" t="s">
        <v>33</v>
      </c>
      <c r="F154" s="11">
        <v>43027</v>
      </c>
      <c r="G154" s="5">
        <v>250000</v>
      </c>
      <c r="H154" s="18">
        <v>1005.07</v>
      </c>
      <c r="I154" s="24">
        <f t="shared" si="13"/>
        <v>251005.07</v>
      </c>
      <c r="J154" s="18">
        <v>0</v>
      </c>
      <c r="K154" s="26" t="s">
        <v>22</v>
      </c>
      <c r="L154" s="62"/>
    </row>
    <row r="155" spans="1:12" ht="48.75" customHeight="1" x14ac:dyDescent="0.25">
      <c r="A155" s="32">
        <f t="shared" si="17"/>
        <v>145</v>
      </c>
      <c r="B155" s="48" t="s">
        <v>297</v>
      </c>
      <c r="C155" s="31" t="s">
        <v>44</v>
      </c>
      <c r="D155" s="16" t="s">
        <v>298</v>
      </c>
      <c r="E155" s="16" t="s">
        <v>33</v>
      </c>
      <c r="F155" s="11">
        <v>43026</v>
      </c>
      <c r="G155" s="5">
        <v>108000</v>
      </c>
      <c r="H155" s="18">
        <v>300</v>
      </c>
      <c r="I155" s="24">
        <f t="shared" si="13"/>
        <v>108300</v>
      </c>
      <c r="J155" s="18">
        <v>0</v>
      </c>
      <c r="K155" s="26" t="s">
        <v>162</v>
      </c>
      <c r="L155" s="62"/>
    </row>
    <row r="156" spans="1:12" ht="48.75" customHeight="1" x14ac:dyDescent="0.25">
      <c r="A156" s="32">
        <f t="shared" si="17"/>
        <v>146</v>
      </c>
      <c r="B156" s="48" t="s">
        <v>299</v>
      </c>
      <c r="C156" s="31" t="s">
        <v>44</v>
      </c>
      <c r="D156" s="16" t="s">
        <v>300</v>
      </c>
      <c r="E156" s="16" t="s">
        <v>33</v>
      </c>
      <c r="F156" s="11">
        <v>43026</v>
      </c>
      <c r="G156" s="5">
        <v>500000</v>
      </c>
      <c r="H156" s="18">
        <v>1002</v>
      </c>
      <c r="I156" s="24">
        <f t="shared" si="13"/>
        <v>501002</v>
      </c>
      <c r="J156" s="18">
        <v>0</v>
      </c>
      <c r="K156" s="26" t="s">
        <v>22</v>
      </c>
      <c r="L156" s="62"/>
    </row>
    <row r="157" spans="1:12" ht="48.75" customHeight="1" x14ac:dyDescent="0.25">
      <c r="A157" s="32">
        <f t="shared" si="17"/>
        <v>147</v>
      </c>
      <c r="B157" s="48" t="s">
        <v>301</v>
      </c>
      <c r="C157" s="31" t="s">
        <v>44</v>
      </c>
      <c r="D157" s="16" t="s">
        <v>302</v>
      </c>
      <c r="E157" s="16" t="s">
        <v>8</v>
      </c>
      <c r="F157" s="11">
        <v>43465</v>
      </c>
      <c r="G157" s="5">
        <v>975000</v>
      </c>
      <c r="H157" s="18">
        <v>1953.91</v>
      </c>
      <c r="I157" s="24">
        <f t="shared" si="13"/>
        <v>976953.91</v>
      </c>
      <c r="J157" s="18">
        <v>0</v>
      </c>
      <c r="K157" s="26" t="s">
        <v>22</v>
      </c>
      <c r="L157" s="62"/>
    </row>
    <row r="158" spans="1:12" ht="48.75" customHeight="1" x14ac:dyDescent="0.25">
      <c r="A158" s="32">
        <f t="shared" si="17"/>
        <v>148</v>
      </c>
      <c r="B158" s="48" t="s">
        <v>303</v>
      </c>
      <c r="C158" s="31" t="s">
        <v>44</v>
      </c>
      <c r="D158" s="16" t="s">
        <v>304</v>
      </c>
      <c r="E158" s="16" t="s">
        <v>33</v>
      </c>
      <c r="F158" s="11">
        <v>43026</v>
      </c>
      <c r="G158" s="5">
        <v>351730</v>
      </c>
      <c r="H158" s="18">
        <v>704.87</v>
      </c>
      <c r="I158" s="24">
        <f t="shared" si="13"/>
        <v>352434.87</v>
      </c>
      <c r="J158" s="18">
        <v>0</v>
      </c>
      <c r="K158" s="26" t="s">
        <v>22</v>
      </c>
      <c r="L158" s="62"/>
    </row>
    <row r="159" spans="1:12" ht="48.75" customHeight="1" x14ac:dyDescent="0.25">
      <c r="A159" s="32">
        <f t="shared" si="17"/>
        <v>149</v>
      </c>
      <c r="B159" s="48" t="s">
        <v>305</v>
      </c>
      <c r="C159" s="31" t="s">
        <v>44</v>
      </c>
      <c r="D159" s="16" t="s">
        <v>306</v>
      </c>
      <c r="E159" s="16" t="s">
        <v>8</v>
      </c>
      <c r="F159" s="11">
        <v>43465</v>
      </c>
      <c r="G159" s="5">
        <v>580125</v>
      </c>
      <c r="H159" s="18">
        <v>1162.58</v>
      </c>
      <c r="I159" s="24">
        <f t="shared" si="13"/>
        <v>581287.57999999996</v>
      </c>
      <c r="J159" s="18">
        <v>0</v>
      </c>
      <c r="K159" s="26" t="s">
        <v>22</v>
      </c>
      <c r="L159" s="62"/>
    </row>
    <row r="160" spans="1:12" ht="48.75" customHeight="1" x14ac:dyDescent="0.25">
      <c r="A160" s="32">
        <f t="shared" si="17"/>
        <v>150</v>
      </c>
      <c r="B160" s="48" t="s">
        <v>350</v>
      </c>
      <c r="C160" s="31" t="s">
        <v>44</v>
      </c>
      <c r="D160" s="16" t="s">
        <v>351</v>
      </c>
      <c r="E160" s="16" t="s">
        <v>33</v>
      </c>
      <c r="F160" s="11">
        <v>43098</v>
      </c>
      <c r="G160" s="5">
        <v>5000000</v>
      </c>
      <c r="H160" s="18">
        <v>10020.040000000001</v>
      </c>
      <c r="I160" s="24">
        <f t="shared" si="13"/>
        <v>5010020.04</v>
      </c>
      <c r="J160" s="18">
        <v>0</v>
      </c>
      <c r="K160" s="26" t="s">
        <v>22</v>
      </c>
      <c r="L160" s="62"/>
    </row>
    <row r="161" spans="1:12" ht="48.75" customHeight="1" x14ac:dyDescent="0.25">
      <c r="A161" s="32">
        <f t="shared" si="17"/>
        <v>151</v>
      </c>
      <c r="B161" s="48" t="s">
        <v>352</v>
      </c>
      <c r="C161" s="31" t="s">
        <v>44</v>
      </c>
      <c r="D161" s="16" t="s">
        <v>353</v>
      </c>
      <c r="E161" s="16" t="s">
        <v>33</v>
      </c>
      <c r="F161" s="11">
        <v>43098</v>
      </c>
      <c r="G161" s="5">
        <v>5000000</v>
      </c>
      <c r="H161" s="18">
        <v>10020.040000000001</v>
      </c>
      <c r="I161" s="24">
        <f t="shared" si="13"/>
        <v>5010020.04</v>
      </c>
      <c r="J161" s="18">
        <v>0</v>
      </c>
      <c r="K161" s="26" t="s">
        <v>22</v>
      </c>
      <c r="L161" s="62"/>
    </row>
    <row r="162" spans="1:12" ht="48.75" customHeight="1" x14ac:dyDescent="0.25">
      <c r="A162" s="32">
        <f t="shared" si="17"/>
        <v>152</v>
      </c>
      <c r="B162" s="48" t="s">
        <v>354</v>
      </c>
      <c r="C162" s="31" t="s">
        <v>44</v>
      </c>
      <c r="D162" s="16" t="s">
        <v>355</v>
      </c>
      <c r="E162" s="16" t="s">
        <v>33</v>
      </c>
      <c r="F162" s="11">
        <v>43098</v>
      </c>
      <c r="G162" s="5">
        <v>3783455</v>
      </c>
      <c r="H162" s="18">
        <v>7582.07</v>
      </c>
      <c r="I162" s="24">
        <f t="shared" si="13"/>
        <v>3791037.07</v>
      </c>
      <c r="J162" s="18">
        <v>0</v>
      </c>
      <c r="K162" s="26" t="s">
        <v>22</v>
      </c>
      <c r="L162" s="62"/>
    </row>
    <row r="163" spans="1:12" ht="48.75" customHeight="1" x14ac:dyDescent="0.25">
      <c r="A163" s="32">
        <f t="shared" si="17"/>
        <v>153</v>
      </c>
      <c r="B163" s="48" t="s">
        <v>308</v>
      </c>
      <c r="C163" s="16" t="s">
        <v>44</v>
      </c>
      <c r="D163" s="16" t="s">
        <v>309</v>
      </c>
      <c r="E163" s="16" t="s">
        <v>61</v>
      </c>
      <c r="F163" s="11">
        <v>43100</v>
      </c>
      <c r="G163" s="5">
        <v>242100</v>
      </c>
      <c r="H163" s="18">
        <v>0</v>
      </c>
      <c r="I163" s="18">
        <f>G163+H163</f>
        <v>242100</v>
      </c>
      <c r="J163" s="18">
        <v>242100</v>
      </c>
      <c r="K163" s="10" t="s">
        <v>31</v>
      </c>
      <c r="L163" s="62"/>
    </row>
    <row r="164" spans="1:12" ht="48.75" customHeight="1" x14ac:dyDescent="0.25">
      <c r="A164" s="32">
        <f t="shared" si="17"/>
        <v>154</v>
      </c>
      <c r="B164" s="48" t="s">
        <v>310</v>
      </c>
      <c r="C164" s="16" t="s">
        <v>44</v>
      </c>
      <c r="D164" s="16" t="s">
        <v>129</v>
      </c>
      <c r="E164" s="16" t="s">
        <v>61</v>
      </c>
      <c r="F164" s="11">
        <v>43100</v>
      </c>
      <c r="G164" s="5">
        <v>441296.88</v>
      </c>
      <c r="H164" s="18">
        <v>0</v>
      </c>
      <c r="I164" s="18">
        <f>G164+H164</f>
        <v>441296.88</v>
      </c>
      <c r="J164" s="18">
        <v>110324.22</v>
      </c>
      <c r="K164" s="10" t="s">
        <v>31</v>
      </c>
      <c r="L164" s="62"/>
    </row>
    <row r="165" spans="1:12" ht="64.5" customHeight="1" x14ac:dyDescent="0.25">
      <c r="A165" s="32">
        <f t="shared" si="17"/>
        <v>155</v>
      </c>
      <c r="B165" s="48" t="s">
        <v>361</v>
      </c>
      <c r="C165" s="16" t="s">
        <v>44</v>
      </c>
      <c r="D165" s="16" t="s">
        <v>362</v>
      </c>
      <c r="E165" s="20" t="s">
        <v>363</v>
      </c>
      <c r="F165" s="67">
        <v>43004</v>
      </c>
      <c r="G165" s="82">
        <v>100000</v>
      </c>
      <c r="H165" s="83">
        <v>200.4</v>
      </c>
      <c r="I165" s="18">
        <f>G165+H165</f>
        <v>100200.4</v>
      </c>
      <c r="J165" s="18">
        <v>0</v>
      </c>
      <c r="K165" s="10" t="s">
        <v>364</v>
      </c>
      <c r="L165" s="62"/>
    </row>
    <row r="166" spans="1:12" ht="25.5" customHeight="1" x14ac:dyDescent="0.25">
      <c r="A166" s="68" t="s">
        <v>16</v>
      </c>
      <c r="B166" s="69"/>
      <c r="C166" s="69"/>
      <c r="D166" s="69"/>
      <c r="E166" s="69"/>
      <c r="F166" s="70"/>
      <c r="G166" s="7">
        <f>SUM(G11:G164)</f>
        <v>190002029.98000002</v>
      </c>
      <c r="H166" s="7">
        <f>SUM(H11:H164)</f>
        <v>16547689.217742145</v>
      </c>
      <c r="I166" s="8">
        <f>SUM(I11:I164)</f>
        <v>206549719.19774207</v>
      </c>
      <c r="J166" s="29">
        <f>SUM(J11:J165)</f>
        <v>89515221.040000021</v>
      </c>
      <c r="K166" s="9"/>
    </row>
    <row r="167" spans="1:12" ht="22.5" customHeight="1" x14ac:dyDescent="0.25">
      <c r="D167" s="38"/>
      <c r="F167" s="41"/>
    </row>
    <row r="168" spans="1:12" ht="21" customHeight="1" x14ac:dyDescent="0.25">
      <c r="D168" s="38"/>
      <c r="L168" s="60"/>
    </row>
    <row r="169" spans="1:12" x14ac:dyDescent="0.25">
      <c r="I169" s="1"/>
    </row>
    <row r="178" spans="7:7" x14ac:dyDescent="0.25">
      <c r="G178" s="1"/>
    </row>
    <row r="179" spans="7:7" x14ac:dyDescent="0.25">
      <c r="G179" s="1"/>
    </row>
  </sheetData>
  <autoFilter ref="A9:K166">
    <filterColumn colId="6" showButton="0"/>
    <filterColumn colId="7" showButton="0"/>
  </autoFilter>
  <mergeCells count="15">
    <mergeCell ref="A166:F166"/>
    <mergeCell ref="G9:I9"/>
    <mergeCell ref="F9:F10"/>
    <mergeCell ref="A1:K1"/>
    <mergeCell ref="A2:K2"/>
    <mergeCell ref="A6:K6"/>
    <mergeCell ref="K9:K10"/>
    <mergeCell ref="C9:C10"/>
    <mergeCell ref="B9:B10"/>
    <mergeCell ref="D9:D10"/>
    <mergeCell ref="A9:A10"/>
    <mergeCell ref="E9:E10"/>
    <mergeCell ref="J9:J10"/>
    <mergeCell ref="A7:K7"/>
    <mergeCell ref="J4:K4"/>
  </mergeCells>
  <pageMargins left="0.51181102362204722" right="0.51181102362204722" top="0.78740157480314965" bottom="0.78740157480314965" header="0.11811023622047245" footer="0.31496062992125984"/>
  <pageSetup paperSize="9" scale="71" fitToWidth="0" fitToHeight="0" orientation="landscape" r:id="rId1"/>
  <headerFooter>
    <oddFooter>&amp;L&amp;D&amp;C&amp;P</oddFooter>
  </headerFooter>
  <ignoredErrors>
    <ignoredError sqref="I11 I13:I15 I16 I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 de Receita</vt:lpstr>
      <vt:lpstr>'Convênio de Receita'!Area_de_impressao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seplan</cp:lastModifiedBy>
  <cp:lastPrinted>2017-02-14T14:10:12Z</cp:lastPrinted>
  <dcterms:created xsi:type="dcterms:W3CDTF">2012-02-29T13:08:52Z</dcterms:created>
  <dcterms:modified xsi:type="dcterms:W3CDTF">2017-03-07T20:56:28Z</dcterms:modified>
</cp:coreProperties>
</file>