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 tabRatio="707"/>
  </bookViews>
  <sheets>
    <sheet name="Filial 12-PRMB " sheetId="96" r:id="rId1"/>
    <sheet name="Filial 14" sheetId="103" r:id="rId2"/>
    <sheet name="Filial 15" sheetId="101" r:id="rId3"/>
    <sheet name="Filial 16" sheetId="102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96" l="1"/>
  <c r="O24" i="102"/>
  <c r="O27" i="102" s="1"/>
  <c r="O17" i="102"/>
  <c r="O13" i="101"/>
  <c r="O20" i="101"/>
  <c r="O23" i="101" s="1"/>
  <c r="O23" i="103"/>
  <c r="O6" i="103" l="1"/>
  <c r="O13" i="102"/>
  <c r="O14" i="102"/>
  <c r="O15" i="102"/>
  <c r="O12" i="102"/>
  <c r="O11" i="102"/>
  <c r="O10" i="102"/>
  <c r="O9" i="102"/>
  <c r="O8" i="102"/>
  <c r="O7" i="102"/>
  <c r="O6" i="102"/>
  <c r="O7" i="101"/>
  <c r="O8" i="101"/>
  <c r="O9" i="101"/>
  <c r="O10" i="101"/>
  <c r="O11" i="101"/>
  <c r="O12" i="101"/>
  <c r="O6" i="101"/>
  <c r="O8" i="103"/>
  <c r="O9" i="103"/>
  <c r="O11" i="103"/>
  <c r="O12" i="103"/>
  <c r="O10" i="103"/>
  <c r="O7" i="103"/>
  <c r="O30" i="96"/>
  <c r="O29" i="96"/>
  <c r="O27" i="96"/>
  <c r="O26" i="96"/>
  <c r="O25" i="96"/>
  <c r="O24" i="96"/>
  <c r="O23" i="96"/>
  <c r="O21" i="96"/>
  <c r="O22" i="96"/>
  <c r="O20" i="96"/>
  <c r="O18" i="96"/>
  <c r="O17" i="96"/>
  <c r="O16" i="96"/>
  <c r="O15" i="96"/>
  <c r="O14" i="96"/>
  <c r="O13" i="96"/>
  <c r="O12" i="96"/>
  <c r="O11" i="96"/>
  <c r="O10" i="96"/>
  <c r="O9" i="96"/>
  <c r="O8" i="96"/>
  <c r="O6" i="96"/>
  <c r="N18" i="103" l="1"/>
  <c r="M18" i="103"/>
  <c r="J18" i="103"/>
  <c r="I18" i="103"/>
  <c r="M20" i="103" l="1"/>
  <c r="N20" i="103"/>
  <c r="L31" i="96" l="1"/>
</calcChain>
</file>

<file path=xl/comments1.xml><?xml version="1.0" encoding="utf-8"?>
<comments xmlns="http://schemas.openxmlformats.org/spreadsheetml/2006/main">
  <authors>
    <author>helania.melo</author>
  </authors>
  <commentList>
    <comment ref="D7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RECEPÇÃO/SASDH</t>
        </r>
      </text>
    </comment>
    <comment ref="D10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ZELADORIA/SASDH</t>
        </r>
      </text>
    </comment>
    <comment ref="D23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CONTROLE/SASDH</t>
        </r>
      </text>
    </comment>
    <comment ref="D24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PATRIMÔNIO/SASDH</t>
        </r>
      </text>
    </comment>
    <comment ref="D27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GESTÃO/SASDH</t>
        </r>
      </text>
    </comment>
    <comment ref="D29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CONTRATOS E CONVÊNIO/SASDH</t>
        </r>
      </text>
    </comment>
  </commentList>
</comments>
</file>

<file path=xl/sharedStrings.xml><?xml version="1.0" encoding="utf-8"?>
<sst xmlns="http://schemas.openxmlformats.org/spreadsheetml/2006/main" count="418" uniqueCount="165">
  <si>
    <t>ENSINO MÉDIO</t>
  </si>
  <si>
    <t>FOLHA MENSAL DE PAGAMENTO DE ESTAGIÁRIOS</t>
  </si>
  <si>
    <t>DATA PROCESS</t>
  </si>
  <si>
    <t>ANO</t>
  </si>
  <si>
    <t>MÊS REF</t>
  </si>
  <si>
    <t>V. TRANS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</si>
  <si>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</si>
  <si>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</si>
  <si>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</si>
  <si>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</si>
  <si>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</si>
  <si>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</si>
  <si>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</si>
  <si>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</si>
  <si>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</si>
  <si>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VALORES MENSAIS DA BOLSA</t>
  </si>
  <si>
    <t>DESCONTOS  - R$</t>
  </si>
  <si>
    <t>VALOR LÍQUIDO (PAGO)</t>
  </si>
  <si>
    <t>VALOR BOLSA</t>
  </si>
  <si>
    <t>AUXÍLIO TRANSP</t>
  </si>
  <si>
    <t>RECESSO REMUN.</t>
  </si>
  <si>
    <t>TOTAL   BRUTO</t>
  </si>
  <si>
    <t>FALTAS</t>
  </si>
  <si>
    <t>DA    BOLSA</t>
  </si>
  <si>
    <t>PAGAMENTO DE MESES RETROATIVOS</t>
  </si>
  <si>
    <t>DT-CONTR</t>
  </si>
  <si>
    <t>REFERÊNCIA</t>
  </si>
  <si>
    <t>RECESSO REMUNERADO</t>
  </si>
  <si>
    <t>DO   AUXÍLIO TRANSP</t>
  </si>
  <si>
    <t xml:space="preserve"> </t>
  </si>
  <si>
    <t>-</t>
  </si>
  <si>
    <t>DIREITO</t>
  </si>
  <si>
    <t>PGM</t>
  </si>
  <si>
    <t>SEINFRA</t>
  </si>
  <si>
    <t>SEMSA</t>
  </si>
  <si>
    <t>31/12/2022</t>
  </si>
  <si>
    <t>SASDH</t>
  </si>
  <si>
    <t>FGB</t>
  </si>
  <si>
    <t>DIAS ÚTEIS</t>
  </si>
  <si>
    <t>TOTAL DA DESPESA - BOLSA-ESTÁGIO.................................................</t>
  </si>
  <si>
    <t>TOTAL DOS SERVIÇOS MENSAIS A FATURAR.....................................................................</t>
  </si>
  <si>
    <t>TAXA DE AGENCIAMENTO  - Valor Unitário.............................................................................</t>
  </si>
  <si>
    <t>TOTAL DE RETROATIVOS.....................................</t>
  </si>
  <si>
    <t>TOTAL DA FOLHA DO MÊS................................</t>
  </si>
  <si>
    <t>TOTAL GERAL DA FOLHA......................................</t>
  </si>
  <si>
    <t>LUCAS OLIVEIRA BARBOSA</t>
  </si>
  <si>
    <t>EDUC. FÍSICA</t>
  </si>
  <si>
    <t>01/04/2021</t>
  </si>
  <si>
    <t>TRICYELLEN CASTRO DA SILVA</t>
  </si>
  <si>
    <t>03/05/2021</t>
  </si>
  <si>
    <t>31/03/2023</t>
  </si>
  <si>
    <t xml:space="preserve">EMILY SOARES DOS SANTOS </t>
  </si>
  <si>
    <t>06/08/2021</t>
  </si>
  <si>
    <t>05/08/2022</t>
  </si>
  <si>
    <t>01/09/2021</t>
  </si>
  <si>
    <t>SEME</t>
  </si>
  <si>
    <t>LETRAS LIBRAS</t>
  </si>
  <si>
    <t>JHULY KÉZIA FERREIRA DE OLIVEIRA (PCD)</t>
  </si>
  <si>
    <t>VICTOR MATHEUS VITORINO MENDES (PCD)</t>
  </si>
  <si>
    <t>31/08/2022</t>
  </si>
  <si>
    <t>JOTAHERRE ANACLETO DE OLIVEIRA</t>
  </si>
  <si>
    <t xml:space="preserve">JOÃO GABRIEL FERREIRA GALVÃO </t>
  </si>
  <si>
    <t>04/11/2022</t>
  </si>
  <si>
    <t>JAIRO SOUZA DE PAIVA</t>
  </si>
  <si>
    <t>JEOVANA BARBOSA DO NASCIMENTO</t>
  </si>
  <si>
    <t xml:space="preserve">LEANE DA SILVA FERREIRA </t>
  </si>
  <si>
    <t>LUAN LUCAS SILVA DE LIMA</t>
  </si>
  <si>
    <t xml:space="preserve">NICOLLY EVELY DA SILVA LEITE </t>
  </si>
  <si>
    <t xml:space="preserve">PAULLO KENNEDY CAVALCANTE FERREIRA </t>
  </si>
  <si>
    <t xml:space="preserve">RODRIGO CARDOSO DOS SANTOS </t>
  </si>
  <si>
    <t xml:space="preserve">SARA GABRIELE LIMA BRANDÃO </t>
  </si>
  <si>
    <t xml:space="preserve">THIAGO COSTA DA SILVA </t>
  </si>
  <si>
    <t xml:space="preserve">CIÊNCIAS CONTÁBEIS </t>
  </si>
  <si>
    <t xml:space="preserve">PEDAGOGIA </t>
  </si>
  <si>
    <t xml:space="preserve">ENSINO MÉDIO </t>
  </si>
  <si>
    <t xml:space="preserve">DIREITO </t>
  </si>
  <si>
    <t xml:space="preserve">THAMYLA BEATRIZ SILVA DOS SANTOS COSTA </t>
  </si>
  <si>
    <t xml:space="preserve">RAYARA DOS SANTOS MARQUES </t>
  </si>
  <si>
    <t xml:space="preserve">SASDH </t>
  </si>
  <si>
    <t>01/12/2021</t>
  </si>
  <si>
    <t>31/11/2022</t>
  </si>
  <si>
    <t>30/09/2022</t>
  </si>
  <si>
    <t>31/08/2023</t>
  </si>
  <si>
    <t>30/11/2022</t>
  </si>
  <si>
    <t>31/03/2022</t>
  </si>
  <si>
    <t>31/11/2023</t>
  </si>
  <si>
    <t>ANA LETÍCIA SOUZA DA SILVA</t>
  </si>
  <si>
    <t>31/012023</t>
  </si>
  <si>
    <t>RECURSOS HUMANOS</t>
  </si>
  <si>
    <t>CRAS SOBRAL</t>
  </si>
  <si>
    <t>TOTAL DA FOLHA DO MÊS................................R$</t>
  </si>
  <si>
    <t>TOTAL DE RETROATIVOS.....................................R$</t>
  </si>
  <si>
    <t>TOTAL GERAL DA FOLHA.......................................R$</t>
  </si>
  <si>
    <t xml:space="preserve">TAXA DE AGENCIAMENTO  - Valor Unitário.............................................................................................................. </t>
  </si>
  <si>
    <t>TOTAL DOS SERVIÇOS MENSAIS A FATURAR..........................................................</t>
  </si>
  <si>
    <t>TOTAL DA DESPESA -BOLSA-ESTÁGIO...........................................................</t>
  </si>
  <si>
    <t>SEAGRO</t>
  </si>
  <si>
    <t>CRAS CIDADE DO POVO</t>
  </si>
  <si>
    <t>CRAS CIDADE NOVA</t>
  </si>
  <si>
    <t xml:space="preserve">CRAS TANCREDO NEVES </t>
  </si>
  <si>
    <t>CRAS CALAFATE</t>
  </si>
  <si>
    <t xml:space="preserve">ISABELLE ROCHA GUERREIRO </t>
  </si>
  <si>
    <t xml:space="preserve">DAIANA BRITO DA SILVA </t>
  </si>
  <si>
    <t>DENISE DOS SANTOS FERREIRA</t>
  </si>
  <si>
    <t>FERNANDA DA SILVA RIBEIRO</t>
  </si>
  <si>
    <t>ROSÂNGELA OLIVEIRA DE SOUZA</t>
  </si>
  <si>
    <t>TALINE ALVES DA SILVA</t>
  </si>
  <si>
    <t>SELMA FEITOSA DE ALMEIDA</t>
  </si>
  <si>
    <t>JÚLIA AZEVEDO S. TESSINARI</t>
  </si>
  <si>
    <t>ACÁCIO DIAS DA COSTA</t>
  </si>
  <si>
    <t>ADREA ALMEIDA DA SILVA</t>
  </si>
  <si>
    <t>JOÃO VICTOR AFONSO MAGALHÃES</t>
  </si>
  <si>
    <t>CREAS PARQUE</t>
  </si>
  <si>
    <t>CRAS ST HELENA</t>
  </si>
  <si>
    <t>01/04/2022</t>
  </si>
  <si>
    <t xml:space="preserve">PSICOLOGIA </t>
  </si>
  <si>
    <t>CRAS TANCREDO NEVES</t>
  </si>
  <si>
    <t>VICTOR ANDRÉ DA SILVA</t>
  </si>
  <si>
    <t>12/05/2022</t>
  </si>
  <si>
    <t>ANA LUISA AUGUSTO DE SOUZA</t>
  </si>
  <si>
    <t>05/05/2022</t>
  </si>
  <si>
    <t>LUIZA VITÓRIA DE SOUZA SILVA</t>
  </si>
  <si>
    <t>CRAS  SOBRAL</t>
  </si>
  <si>
    <t xml:space="preserve">WESLEY MATEUS SARAIVA DE LIMA </t>
  </si>
  <si>
    <t>GUSTAVO DOS SANTOS LAGO</t>
  </si>
  <si>
    <t>08/08/2022</t>
  </si>
  <si>
    <t>10/08/2022</t>
  </si>
  <si>
    <t>SOL NASCENTE</t>
  </si>
  <si>
    <t>GILIARD DO CARMO DE JESUS</t>
  </si>
  <si>
    <t>07/08/2023</t>
  </si>
  <si>
    <t xml:space="preserve">VANESSA SANDY ALBUQUERQUE </t>
  </si>
  <si>
    <t>07/11/2022</t>
  </si>
  <si>
    <t>LAURA LIMA DE SOUZA</t>
  </si>
  <si>
    <t>EMFERMAGEM</t>
  </si>
  <si>
    <t>01/11/2022</t>
  </si>
  <si>
    <t>ARISSON RODRIGUES QUINTELLA DE MOURA</t>
  </si>
  <si>
    <t>ADMINISTRAÇÃO</t>
  </si>
  <si>
    <t>ANTONIA RAQUEL SILVA  DE SOUZA</t>
  </si>
  <si>
    <t>SAERB</t>
  </si>
  <si>
    <t>3 E 4</t>
  </si>
  <si>
    <t>KESSY MONELLY CARVALHO</t>
  </si>
  <si>
    <t>10/11/2023</t>
  </si>
  <si>
    <t>LEONARDO SOARES DE MELO</t>
  </si>
  <si>
    <t>LUIZ FELYPE FREITAS DA SILVA</t>
  </si>
  <si>
    <t>PSICOLOGIA</t>
  </si>
  <si>
    <t>10/11/2022</t>
  </si>
  <si>
    <t>09/10/2023</t>
  </si>
  <si>
    <t>KETHELY BRENDHA VIDAL DUTRA</t>
  </si>
  <si>
    <t>RIKELME FREITAS DA SILVA</t>
  </si>
  <si>
    <t>31/10/2023</t>
  </si>
  <si>
    <r>
      <rPr>
        <b/>
        <sz val="10"/>
        <rFont val="Arial"/>
        <family val="2"/>
      </rPr>
      <t>ST</t>
    </r>
    <r>
      <rPr>
        <sz val="10"/>
        <rFont val="Arial"/>
        <family val="2"/>
      </rPr>
      <t>=SITUAÇÃO NO MÊS = {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- Ativo regular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-Contrato novo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-Recesso remunerado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-Contrato encerrado}</t>
    </r>
  </si>
  <si>
    <t>BERNARDO SALGUEIRO DE ARAÚJO</t>
  </si>
  <si>
    <t>GABRIEL LUCAS DE QUEIROZ DA SILVA</t>
  </si>
  <si>
    <t>01/12/2022</t>
  </si>
  <si>
    <t>30/11/2023</t>
  </si>
  <si>
    <t>ALINE GABRIELA DA SILVA COSTA</t>
  </si>
  <si>
    <t>BEATRIZ SILVA RIBEIRO ARAÚJO</t>
  </si>
  <si>
    <t>JAQUELINE JULIÃO  DA SILVA</t>
  </si>
  <si>
    <t>JANEIRO</t>
  </si>
  <si>
    <t>2023</t>
  </si>
  <si>
    <t>05/01/2023</t>
  </si>
  <si>
    <r>
      <t xml:space="preserve">CONTRATO Nº 045/2020  -  PREFEITURA DE RIO BRANCO -                                                                    </t>
    </r>
    <r>
      <rPr>
        <b/>
        <sz val="14"/>
        <color rgb="FF0070C0"/>
        <rFont val="Arial"/>
        <family val="2"/>
      </rPr>
      <t>FILIAL 0012 / RECURSO PROGRAMA ESTÁGIO REMUNERADO</t>
    </r>
  </si>
  <si>
    <r>
      <t xml:space="preserve">CONTRATO Nº 045/2020   -   PREFEITURA DE RIO BRANCO - </t>
    </r>
    <r>
      <rPr>
        <b/>
        <sz val="14"/>
        <color rgb="FF0070C0"/>
        <rFont val="Arial"/>
        <family val="2"/>
      </rPr>
      <t>FILIAL 0014 / RECURSO 117-CRAS</t>
    </r>
  </si>
  <si>
    <r>
      <t xml:space="preserve">CONTRATO Nº 045/2020  -  PREFEITURA DE RIO BRANCO - </t>
    </r>
    <r>
      <rPr>
        <b/>
        <sz val="14"/>
        <color rgb="FF0070C0"/>
        <rFont val="Arial"/>
        <family val="2"/>
      </rPr>
      <t xml:space="preserve">FILIAL 0015 - RECURSO - PROGRAMA BOLSA FAMILIA E DO CADASTRO ÚNICO (IGD-PBF) </t>
    </r>
  </si>
  <si>
    <r>
      <t xml:space="preserve">CONTRATO Nº 045/2020  -  PREFEITURA DE RIO BRANCO - </t>
    </r>
    <r>
      <rPr>
        <b/>
        <sz val="14"/>
        <color rgb="FF0070C0"/>
        <rFont val="Arial"/>
        <family val="2"/>
      </rPr>
      <t>FILIAL 0016 - RECURSO - PROGRAMA CRIANÇA FELIZ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</si>
</sst>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_(* #,##0_);_(* \(#,##0\);_(* &quot;-&quot;_);_(@_)"/>
    <numFmt numFmtId="169" formatCode="[$R$-416]\ #,##0.00;[Red]\-[$R$-416]\ #,##0.00"/>
    <numFmt numFmtId="170" formatCode="_-[$R$-416]\ * #,##0.00_-;\-[$R$-416]\ * #,##0.00_-;_-[$R$-416]\ * &quot;-&quot;??_-;_-@_-"/>
    <numFmt numFmtId="171" formatCode="&quot;R$&quot;\ 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1"/>
      <color rgb="FF222222"/>
      <name val="Arial"/>
      <family val="2"/>
    </font>
    <font>
      <b/>
      <sz val="14"/>
      <color rgb="FF0070C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3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</cellStyleXfs>
  <cellXfs count="386">
    <xf numFmtId="0" fontId="0" fillId="0" borderId="0" xfId="0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44" fontId="6" fillId="0" borderId="0" xfId="0" applyNumberFormat="1" applyFont="1" applyAlignment="1" applyProtection="1">
      <alignment vertical="center"/>
      <protection hidden="1"/>
    </xf>
    <xf numFmtId="169" fontId="6" fillId="0" borderId="26" xfId="0" applyNumberFormat="1" applyFont="1" applyBorder="1" applyAlignment="1" applyProtection="1">
      <alignment vertical="center"/>
      <protection hidden="1"/>
    </xf>
    <xf numFmtId="0" fontId="6" fillId="7" borderId="3" xfId="0" applyFont="1" applyFill="1" applyBorder="1" applyAlignment="1">
      <alignment horizontal="center" vertical="center"/>
    </xf>
    <xf numFmtId="44" fontId="1" fillId="7" borderId="1" xfId="0" applyNumberFormat="1" applyFont="1" applyFill="1" applyBorder="1" applyAlignment="1" applyProtection="1">
      <alignment vertical="center"/>
      <protection hidden="1"/>
    </xf>
    <xf numFmtId="44" fontId="9" fillId="0" borderId="0" xfId="0" applyNumberFormat="1" applyFont="1"/>
    <xf numFmtId="2" fontId="9" fillId="0" borderId="0" xfId="0" applyNumberFormat="1" applyFont="1"/>
    <xf numFmtId="0" fontId="6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textRotation="90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vertical="center" wrapText="1"/>
    </xf>
    <xf numFmtId="171" fontId="9" fillId="0" borderId="0" xfId="0" applyNumberFormat="1" applyFont="1"/>
    <xf numFmtId="164" fontId="1" fillId="2" borderId="1" xfId="1" applyFont="1" applyFill="1" applyBorder="1" applyAlignment="1" applyProtection="1">
      <alignment horizontal="right" vertical="center"/>
      <protection hidden="1"/>
    </xf>
    <xf numFmtId="44" fontId="1" fillId="2" borderId="1" xfId="2" applyNumberFormat="1" applyFont="1" applyFill="1" applyBorder="1" applyAlignment="1">
      <alignment horizontal="center" vertical="center"/>
    </xf>
    <xf numFmtId="169" fontId="6" fillId="7" borderId="4" xfId="5" applyNumberFormat="1" applyFont="1" applyFill="1" applyBorder="1" applyAlignment="1" applyProtection="1">
      <alignment vertical="center"/>
      <protection hidden="1"/>
    </xf>
    <xf numFmtId="169" fontId="6" fillId="7" borderId="1" xfId="5" applyNumberFormat="1" applyFont="1" applyFill="1" applyBorder="1" applyAlignment="1" applyProtection="1">
      <alignment vertical="center"/>
      <protection hidden="1"/>
    </xf>
    <xf numFmtId="169" fontId="6" fillId="7" borderId="20" xfId="5" applyNumberFormat="1" applyFont="1" applyFill="1" applyBorder="1" applyAlignment="1" applyProtection="1">
      <alignment vertical="center"/>
      <protection hidden="1"/>
    </xf>
    <xf numFmtId="166" fontId="1" fillId="2" borderId="1" xfId="4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68" fontId="6" fillId="0" borderId="0" xfId="2" applyNumberFormat="1" applyFont="1" applyFill="1" applyBorder="1" applyAlignment="1" applyProtection="1">
      <alignment horizontal="center" vertical="center"/>
      <protection hidden="1"/>
    </xf>
    <xf numFmtId="1" fontId="1" fillId="2" borderId="25" xfId="0" applyNumberFormat="1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1" applyFont="1" applyFill="1" applyBorder="1" applyAlignment="1" applyProtection="1">
      <alignment horizontal="right" vertical="center"/>
      <protection hidden="1"/>
    </xf>
    <xf numFmtId="166" fontId="1" fillId="0" borderId="1" xfId="2" applyNumberFormat="1" applyFont="1" applyFill="1" applyBorder="1" applyAlignment="1" applyProtection="1">
      <alignment horizontal="right" vertical="center"/>
      <protection hidden="1"/>
    </xf>
    <xf numFmtId="164" fontId="6" fillId="0" borderId="1" xfId="1" applyFont="1" applyFill="1" applyBorder="1" applyAlignment="1" applyProtection="1">
      <alignment horizontal="right" vertical="center"/>
      <protection hidden="1"/>
    </xf>
    <xf numFmtId="168" fontId="6" fillId="0" borderId="1" xfId="2" applyNumberFormat="1" applyFont="1" applyFill="1" applyBorder="1" applyAlignment="1" applyProtection="1">
      <alignment horizontal="center" vertical="center"/>
      <protection hidden="1"/>
    </xf>
    <xf numFmtId="164" fontId="1" fillId="0" borderId="1" xfId="1" applyFont="1" applyFill="1" applyBorder="1" applyAlignment="1" applyProtection="1">
      <alignment horizontal="center" vertical="center"/>
      <protection hidden="1"/>
    </xf>
    <xf numFmtId="169" fontId="6" fillId="0" borderId="20" xfId="5" applyNumberFormat="1" applyFont="1" applyBorder="1" applyAlignment="1" applyProtection="1">
      <alignment vertical="center"/>
      <protection hidden="1"/>
    </xf>
    <xf numFmtId="0" fontId="1" fillId="7" borderId="27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4" xfId="0" applyFont="1" applyFill="1" applyBorder="1"/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vertical="center"/>
    </xf>
    <xf numFmtId="44" fontId="1" fillId="2" borderId="1" xfId="4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169" fontId="6" fillId="7" borderId="20" xfId="5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7" fontId="6" fillId="2" borderId="1" xfId="4" applyNumberFormat="1" applyFont="1" applyFill="1" applyBorder="1" applyAlignment="1" applyProtection="1">
      <alignment horizontal="right" vertical="center"/>
      <protection hidden="1"/>
    </xf>
    <xf numFmtId="168" fontId="6" fillId="2" borderId="1" xfId="2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21" xfId="0" applyFont="1" applyFill="1" applyBorder="1"/>
    <xf numFmtId="0" fontId="1" fillId="2" borderId="28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165" fontId="6" fillId="0" borderId="1" xfId="2" applyNumberFormat="1" applyFont="1" applyFill="1" applyBorder="1" applyAlignment="1">
      <alignment horizontal="right" vertical="center"/>
    </xf>
    <xf numFmtId="164" fontId="16" fillId="2" borderId="1" xfId="2" applyNumberFormat="1" applyFont="1" applyFill="1" applyBorder="1" applyAlignment="1">
      <alignment horizontal="right" vertical="center"/>
    </xf>
    <xf numFmtId="44" fontId="6" fillId="7" borderId="1" xfId="0" applyNumberFormat="1" applyFont="1" applyFill="1" applyBorder="1" applyAlignment="1" applyProtection="1">
      <alignment vertical="center"/>
      <protection hidden="1"/>
    </xf>
    <xf numFmtId="164" fontId="6" fillId="7" borderId="1" xfId="1" applyFont="1" applyFill="1" applyBorder="1" applyAlignment="1" applyProtection="1">
      <alignment horizontal="center" vertical="center"/>
      <protection hidden="1"/>
    </xf>
    <xf numFmtId="44" fontId="6" fillId="8" borderId="1" xfId="1" applyNumberFormat="1" applyFont="1" applyFill="1" applyBorder="1" applyAlignment="1">
      <alignment vertical="center"/>
    </xf>
    <xf numFmtId="44" fontId="6" fillId="8" borderId="1" xfId="1" applyNumberFormat="1" applyFont="1" applyFill="1" applyBorder="1" applyAlignment="1">
      <alignment horizontal="center" vertical="center"/>
    </xf>
    <xf numFmtId="8" fontId="6" fillId="8" borderId="1" xfId="1" applyNumberFormat="1" applyFont="1" applyFill="1" applyBorder="1" applyAlignment="1">
      <alignment vertical="center"/>
    </xf>
    <xf numFmtId="49" fontId="6" fillId="8" borderId="1" xfId="0" applyNumberFormat="1" applyFont="1" applyFill="1" applyBorder="1" applyAlignment="1">
      <alignment horizontal="center" vertical="center"/>
    </xf>
    <xf numFmtId="44" fontId="14" fillId="8" borderId="1" xfId="1" applyNumberFormat="1" applyFont="1" applyFill="1" applyBorder="1" applyAlignment="1">
      <alignment vertical="center"/>
    </xf>
    <xf numFmtId="8" fontId="16" fillId="8" borderId="2" xfId="1" applyNumberFormat="1" applyFont="1" applyFill="1" applyBorder="1" applyAlignment="1">
      <alignment vertical="center"/>
    </xf>
    <xf numFmtId="169" fontId="6" fillId="8" borderId="1" xfId="1" applyNumberFormat="1" applyFont="1" applyFill="1" applyBorder="1" applyAlignment="1">
      <alignment vertical="center"/>
    </xf>
    <xf numFmtId="8" fontId="6" fillId="8" borderId="1" xfId="1" applyNumberFormat="1" applyFont="1" applyFill="1" applyBorder="1" applyAlignment="1">
      <alignment horizontal="center" vertical="center"/>
    </xf>
    <xf numFmtId="44" fontId="17" fillId="8" borderId="1" xfId="1" applyNumberFormat="1" applyFont="1" applyFill="1" applyBorder="1" applyAlignment="1">
      <alignment vertical="center"/>
    </xf>
    <xf numFmtId="44" fontId="6" fillId="8" borderId="1" xfId="0" applyNumberFormat="1" applyFont="1" applyFill="1" applyBorder="1" applyAlignment="1">
      <alignment vertical="center"/>
    </xf>
    <xf numFmtId="44" fontId="16" fillId="8" borderId="2" xfId="1" applyNumberFormat="1" applyFont="1" applyFill="1" applyBorder="1" applyAlignment="1">
      <alignment vertical="center"/>
    </xf>
    <xf numFmtId="166" fontId="6" fillId="7" borderId="1" xfId="4" applyNumberFormat="1" applyFont="1" applyFill="1" applyBorder="1" applyAlignment="1" applyProtection="1">
      <alignment horizontal="center" vertical="center"/>
      <protection hidden="1"/>
    </xf>
    <xf numFmtId="44" fontId="6" fillId="7" borderId="1" xfId="0" applyNumberFormat="1" applyFont="1" applyFill="1" applyBorder="1" applyAlignment="1" applyProtection="1">
      <alignment horizontal="center" vertical="center"/>
      <protection hidden="1"/>
    </xf>
    <xf numFmtId="8" fontId="14" fillId="8" borderId="1" xfId="1" applyNumberFormat="1" applyFont="1" applyFill="1" applyBorder="1" applyAlignment="1">
      <alignment vertical="center"/>
    </xf>
    <xf numFmtId="164" fontId="7" fillId="9" borderId="30" xfId="2" applyNumberFormat="1" applyFont="1" applyFill="1" applyBorder="1" applyAlignment="1">
      <alignment horizontal="center" vertical="center" wrapText="1"/>
    </xf>
    <xf numFmtId="169" fontId="14" fillId="8" borderId="1" xfId="1" applyNumberFormat="1" applyFont="1" applyFill="1" applyBorder="1" applyAlignment="1">
      <alignment vertical="center"/>
    </xf>
    <xf numFmtId="168" fontId="6" fillId="7" borderId="1" xfId="2" applyNumberFormat="1" applyFont="1" applyFill="1" applyBorder="1" applyAlignment="1" applyProtection="1">
      <alignment horizontal="center" vertical="center"/>
      <protection hidden="1"/>
    </xf>
    <xf numFmtId="171" fontId="6" fillId="7" borderId="1" xfId="0" applyNumberFormat="1" applyFont="1" applyFill="1" applyBorder="1" applyAlignment="1" applyProtection="1">
      <alignment vertical="center"/>
      <protection hidden="1"/>
    </xf>
    <xf numFmtId="169" fontId="7" fillId="9" borderId="31" xfId="2" applyNumberFormat="1" applyFont="1" applyFill="1" applyBorder="1" applyAlignment="1">
      <alignment horizontal="right" vertical="center" wrapText="1"/>
    </xf>
    <xf numFmtId="171" fontId="1" fillId="2" borderId="2" xfId="4" applyNumberFormat="1" applyFont="1" applyFill="1" applyBorder="1" applyAlignment="1" applyProtection="1">
      <alignment horizontal="center" vertical="center"/>
      <protection hidden="1"/>
    </xf>
    <xf numFmtId="171" fontId="6" fillId="7" borderId="2" xfId="5" applyNumberFormat="1" applyFont="1" applyFill="1" applyBorder="1" applyAlignment="1" applyProtection="1">
      <alignment vertical="center"/>
      <protection hidden="1"/>
    </xf>
    <xf numFmtId="171" fontId="16" fillId="8" borderId="2" xfId="1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9" borderId="13" xfId="0" applyFont="1" applyFill="1" applyBorder="1" applyAlignment="1">
      <alignment horizontal="left" vertical="center"/>
    </xf>
    <xf numFmtId="0" fontId="6" fillId="9" borderId="14" xfId="0" applyFont="1" applyFill="1" applyBorder="1" applyAlignment="1">
      <alignment horizontal="left" vertical="center"/>
    </xf>
    <xf numFmtId="0" fontId="6" fillId="8" borderId="27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6" fillId="9" borderId="28" xfId="0" applyFont="1" applyFill="1" applyBorder="1" applyAlignment="1">
      <alignment horizontal="left" vertical="center"/>
    </xf>
    <xf numFmtId="0" fontId="6" fillId="9" borderId="1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9" fillId="2" borderId="2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171" fontId="9" fillId="5" borderId="1" xfId="1" applyNumberFormat="1" applyFont="1" applyFill="1" applyBorder="1" applyAlignment="1">
      <alignment horizontal="center" vertical="center" wrapText="1"/>
    </xf>
    <xf numFmtId="171" fontId="9" fillId="5" borderId="7" xfId="1" applyNumberFormat="1" applyFont="1" applyFill="1" applyBorder="1" applyAlignment="1">
      <alignment horizontal="center" vertical="center" wrapText="1"/>
    </xf>
    <xf numFmtId="171" fontId="9" fillId="5" borderId="1" xfId="1" applyNumberFormat="1" applyFont="1" applyFill="1" applyBorder="1" applyAlignment="1">
      <alignment horizontal="center" vertical="center" textRotation="90" wrapText="1"/>
    </xf>
    <xf numFmtId="171" fontId="9" fillId="5" borderId="20" xfId="1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171" fontId="9" fillId="5" borderId="1" xfId="0" applyNumberFormat="1" applyFont="1" applyFill="1" applyBorder="1" applyAlignment="1">
      <alignment horizontal="center" vertical="center" wrapText="1"/>
    </xf>
    <xf numFmtId="171" fontId="9" fillId="5" borderId="1" xfId="0" applyNumberFormat="1" applyFont="1" applyFill="1" applyBorder="1" applyAlignment="1">
      <alignment horizontal="center" vertical="center" textRotation="90" wrapText="1"/>
    </xf>
    <xf numFmtId="0" fontId="9" fillId="2" borderId="1" xfId="6" applyFont="1" applyFill="1" applyBorder="1" applyAlignment="1">
      <alignment horizontal="left" vertical="center" wrapText="1"/>
    </xf>
    <xf numFmtId="0" fontId="7" fillId="2" borderId="1" xfId="4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1" fontId="9" fillId="2" borderId="1" xfId="4" applyNumberFormat="1" applyFont="1" applyFill="1" applyBorder="1" applyAlignment="1" applyProtection="1">
      <alignment horizontal="center" vertical="center"/>
      <protection hidden="1"/>
    </xf>
    <xf numFmtId="171" fontId="9" fillId="2" borderId="1" xfId="1" applyNumberFormat="1" applyFont="1" applyFill="1" applyBorder="1" applyAlignment="1" applyProtection="1">
      <alignment horizontal="center" vertical="center"/>
      <protection hidden="1"/>
    </xf>
    <xf numFmtId="171" fontId="9" fillId="2" borderId="1" xfId="2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171" fontId="9" fillId="2" borderId="1" xfId="1" applyNumberFormat="1" applyFont="1" applyFill="1" applyBorder="1" applyAlignment="1">
      <alignment horizontal="center" vertical="center"/>
    </xf>
    <xf numFmtId="171" fontId="9" fillId="2" borderId="1" xfId="2" applyNumberFormat="1" applyFont="1" applyFill="1" applyBorder="1" applyAlignment="1">
      <alignment horizontal="center" vertical="center"/>
    </xf>
    <xf numFmtId="171" fontId="9" fillId="2" borderId="20" xfId="5" applyNumberFormat="1" applyFont="1" applyFill="1" applyBorder="1" applyAlignment="1" applyProtection="1">
      <alignment horizontal="center" vertical="center"/>
      <protection hidden="1"/>
    </xf>
    <xf numFmtId="14" fontId="9" fillId="2" borderId="1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 wrapText="1"/>
    </xf>
    <xf numFmtId="0" fontId="9" fillId="2" borderId="1" xfId="6" applyFont="1" applyFill="1" applyBorder="1" applyAlignment="1">
      <alignment vertical="center" wrapText="1"/>
    </xf>
    <xf numFmtId="0" fontId="9" fillId="2" borderId="1" xfId="6" applyFont="1" applyFill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5" borderId="5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2" borderId="1" xfId="6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44" fontId="7" fillId="7" borderId="1" xfId="0" applyNumberFormat="1" applyFont="1" applyFill="1" applyBorder="1" applyAlignment="1" applyProtection="1">
      <alignment vertical="center"/>
      <protection hidden="1"/>
    </xf>
    <xf numFmtId="171" fontId="7" fillId="7" borderId="1" xfId="4" applyNumberFormat="1" applyFont="1" applyFill="1" applyBorder="1" applyAlignment="1" applyProtection="1">
      <alignment horizontal="center" vertical="center"/>
      <protection hidden="1"/>
    </xf>
    <xf numFmtId="164" fontId="7" fillId="7" borderId="1" xfId="1" applyFont="1" applyFill="1" applyBorder="1" applyAlignment="1" applyProtection="1">
      <alignment horizontal="center" vertical="center"/>
      <protection hidden="1"/>
    </xf>
    <xf numFmtId="49" fontId="7" fillId="7" borderId="1" xfId="2" applyNumberFormat="1" applyFont="1" applyFill="1" applyBorder="1" applyAlignment="1" applyProtection="1">
      <alignment horizontal="center" vertical="center"/>
      <protection hidden="1"/>
    </xf>
    <xf numFmtId="171" fontId="7" fillId="7" borderId="20" xfId="5" applyNumberFormat="1" applyFont="1" applyFill="1" applyBorder="1" applyAlignment="1" applyProtection="1">
      <alignment vertical="center"/>
      <protection hidden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37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18" fillId="2" borderId="0" xfId="0" applyFont="1" applyFill="1" applyBorder="1" applyAlignment="1">
      <alignment vertical="center"/>
    </xf>
    <xf numFmtId="169" fontId="6" fillId="8" borderId="20" xfId="1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4" fontId="1" fillId="0" borderId="20" xfId="2" applyNumberFormat="1" applyFont="1" applyFill="1" applyBorder="1" applyAlignment="1">
      <alignment horizontal="right" vertical="center"/>
    </xf>
    <xf numFmtId="44" fontId="6" fillId="0" borderId="20" xfId="2" applyNumberFormat="1" applyFont="1" applyFill="1" applyBorder="1" applyAlignment="1">
      <alignment horizontal="right" vertical="center"/>
    </xf>
    <xf numFmtId="1" fontId="9" fillId="2" borderId="25" xfId="0" applyNumberFormat="1" applyFont="1" applyFill="1" applyBorder="1" applyAlignment="1">
      <alignment horizontal="center" vertical="center"/>
    </xf>
    <xf numFmtId="171" fontId="9" fillId="2" borderId="20" xfId="4" applyNumberFormat="1" applyFont="1" applyFill="1" applyBorder="1" applyAlignment="1" applyProtection="1">
      <alignment horizontal="center" vertical="center"/>
      <protection hidden="1"/>
    </xf>
    <xf numFmtId="49" fontId="9" fillId="2" borderId="1" xfId="2" applyNumberFormat="1" applyFont="1" applyFill="1" applyBorder="1" applyAlignment="1" applyProtection="1">
      <alignment horizontal="center" vertical="center"/>
      <protection hidden="1"/>
    </xf>
    <xf numFmtId="44" fontId="9" fillId="2" borderId="1" xfId="2" applyNumberFormat="1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64" fontId="7" fillId="8" borderId="1" xfId="4" applyNumberFormat="1" applyFont="1" applyFill="1" applyBorder="1" applyAlignment="1" applyProtection="1">
      <alignment horizontal="center" vertical="center"/>
      <protection hidden="1"/>
    </xf>
    <xf numFmtId="168" fontId="7" fillId="8" borderId="1" xfId="2" applyNumberFormat="1" applyFont="1" applyFill="1" applyBorder="1" applyAlignment="1" applyProtection="1">
      <alignment horizontal="center" vertical="center"/>
      <protection hidden="1"/>
    </xf>
    <xf numFmtId="171" fontId="7" fillId="8" borderId="20" xfId="4" applyNumberFormat="1" applyFont="1" applyFill="1" applyBorder="1" applyAlignment="1" applyProtection="1">
      <alignment horizontal="center" vertical="center"/>
      <protection hidden="1"/>
    </xf>
    <xf numFmtId="164" fontId="1" fillId="0" borderId="1" xfId="1" applyFont="1" applyBorder="1" applyAlignment="1" applyProtection="1">
      <alignment horizontal="right" vertical="center"/>
      <protection hidden="1"/>
    </xf>
    <xf numFmtId="164" fontId="13" fillId="0" borderId="1" xfId="1" applyFont="1" applyFill="1" applyBorder="1" applyAlignment="1" applyProtection="1">
      <alignment horizontal="right" vertical="center"/>
      <protection hidden="1"/>
    </xf>
    <xf numFmtId="164" fontId="6" fillId="0" borderId="1" xfId="1" applyFont="1" applyBorder="1" applyAlignment="1" applyProtection="1">
      <alignment horizontal="right" vertical="center"/>
      <protection hidden="1"/>
    </xf>
    <xf numFmtId="164" fontId="6" fillId="0" borderId="1" xfId="1" applyFont="1" applyFill="1" applyBorder="1" applyAlignment="1" applyProtection="1">
      <alignment horizontal="center" vertical="center"/>
      <protection hidden="1"/>
    </xf>
    <xf numFmtId="164" fontId="1" fillId="0" borderId="1" xfId="1" applyFont="1" applyBorder="1" applyAlignment="1" applyProtection="1">
      <alignment horizontal="center" vertical="center"/>
      <protection hidden="1"/>
    </xf>
    <xf numFmtId="164" fontId="6" fillId="0" borderId="20" xfId="1" applyFont="1" applyBorder="1" applyAlignment="1" applyProtection="1">
      <alignment vertical="center"/>
      <protection hidden="1"/>
    </xf>
    <xf numFmtId="164" fontId="1" fillId="7" borderId="1" xfId="1" applyFont="1" applyFill="1" applyBorder="1" applyAlignment="1" applyProtection="1">
      <alignment horizontal="center" vertical="center"/>
      <protection hidden="1"/>
    </xf>
    <xf numFmtId="164" fontId="14" fillId="7" borderId="1" xfId="1" applyFont="1" applyFill="1" applyBorder="1" applyAlignment="1">
      <alignment vertical="center"/>
    </xf>
    <xf numFmtId="164" fontId="6" fillId="7" borderId="20" xfId="1" applyFont="1" applyFill="1" applyBorder="1" applyAlignment="1" applyProtection="1">
      <alignment horizontal="center" vertical="center"/>
      <protection hidden="1"/>
    </xf>
    <xf numFmtId="49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4" fontId="9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4" fontId="4" fillId="0" borderId="0" xfId="0" applyNumberFormat="1" applyFont="1" applyAlignment="1">
      <alignment vertical="center"/>
    </xf>
    <xf numFmtId="0" fontId="6" fillId="11" borderId="1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7" fillId="2" borderId="1" xfId="6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9" fillId="2" borderId="1" xfId="6" applyFont="1" applyFill="1" applyBorder="1" applyAlignment="1">
      <alignment horizontal="left" vertical="center"/>
    </xf>
    <xf numFmtId="170" fontId="9" fillId="0" borderId="0" xfId="4" applyNumberFormat="1" applyFont="1" applyFill="1" applyAlignment="1" applyProtection="1">
      <alignment horizontal="right" vertical="center"/>
      <protection hidden="1"/>
    </xf>
    <xf numFmtId="44" fontId="9" fillId="0" borderId="0" xfId="4" applyNumberFormat="1" applyFont="1" applyFill="1" applyAlignment="1" applyProtection="1">
      <alignment horizontal="right" vertical="center"/>
      <protection hidden="1"/>
    </xf>
    <xf numFmtId="164" fontId="9" fillId="0" borderId="0" xfId="1" applyFont="1" applyFill="1" applyBorder="1" applyAlignment="1" applyProtection="1">
      <alignment horizontal="right" vertical="center"/>
      <protection hidden="1"/>
    </xf>
    <xf numFmtId="167" fontId="9" fillId="0" borderId="0" xfId="4" applyNumberFormat="1" applyFont="1" applyFill="1" applyAlignment="1" applyProtection="1">
      <alignment horizontal="right" vertical="center"/>
      <protection hidden="1"/>
    </xf>
    <xf numFmtId="168" fontId="7" fillId="0" borderId="0" xfId="2" applyNumberFormat="1" applyFont="1" applyFill="1" applyBorder="1" applyAlignment="1" applyProtection="1">
      <alignment horizontal="center" vertical="center"/>
      <protection hidden="1"/>
    </xf>
    <xf numFmtId="166" fontId="9" fillId="0" borderId="0" xfId="4" applyNumberFormat="1" applyFont="1" applyFill="1" applyAlignment="1" applyProtection="1">
      <alignment horizontal="center" vertical="center"/>
      <protection hidden="1"/>
    </xf>
    <xf numFmtId="167" fontId="7" fillId="0" borderId="0" xfId="4" applyNumberFormat="1" applyFont="1" applyFill="1" applyAlignment="1" applyProtection="1">
      <alignment horizontal="right" vertical="center"/>
      <protection hidden="1"/>
    </xf>
    <xf numFmtId="168" fontId="9" fillId="0" borderId="0" xfId="2" applyNumberFormat="1" applyFont="1" applyFill="1" applyBorder="1" applyAlignment="1" applyProtection="1">
      <alignment horizontal="center" vertical="center"/>
      <protection hidden="1"/>
    </xf>
    <xf numFmtId="164" fontId="9" fillId="0" borderId="0" xfId="1" applyFont="1" applyFill="1" applyBorder="1" applyAlignment="1" applyProtection="1">
      <alignment horizontal="center" vertical="center"/>
      <protection hidden="1"/>
    </xf>
    <xf numFmtId="44" fontId="9" fillId="0" borderId="0" xfId="2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67" fontId="6" fillId="2" borderId="20" xfId="4" applyNumberFormat="1" applyFont="1" applyFill="1" applyBorder="1" applyAlignment="1" applyProtection="1">
      <alignment horizontal="right" vertical="center"/>
      <protection hidden="1"/>
    </xf>
    <xf numFmtId="0" fontId="1" fillId="0" borderId="23" xfId="0" applyFont="1" applyBorder="1" applyAlignment="1">
      <alignment vertical="center"/>
    </xf>
    <xf numFmtId="171" fontId="9" fillId="2" borderId="1" xfId="4" applyNumberFormat="1" applyFont="1" applyFill="1" applyBorder="1" applyAlignment="1" applyProtection="1">
      <alignment horizontal="right" vertical="center"/>
      <protection hidden="1"/>
    </xf>
    <xf numFmtId="171" fontId="9" fillId="2" borderId="1" xfId="1" applyNumberFormat="1" applyFont="1" applyFill="1" applyBorder="1" applyAlignment="1" applyProtection="1">
      <alignment horizontal="right" vertical="center"/>
      <protection hidden="1"/>
    </xf>
    <xf numFmtId="171" fontId="9" fillId="2" borderId="20" xfId="4" applyNumberFormat="1" applyFont="1" applyFill="1" applyBorder="1" applyAlignment="1" applyProtection="1">
      <alignment horizontal="right" vertical="center"/>
      <protection hidden="1"/>
    </xf>
    <xf numFmtId="0" fontId="9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166" fontId="7" fillId="7" borderId="1" xfId="4" applyNumberFormat="1" applyFont="1" applyFill="1" applyBorder="1" applyAlignment="1" applyProtection="1">
      <alignment horizontal="center" vertical="center"/>
      <protection hidden="1"/>
    </xf>
    <xf numFmtId="44" fontId="7" fillId="7" borderId="1" xfId="0" applyNumberFormat="1" applyFont="1" applyFill="1" applyBorder="1" applyAlignment="1" applyProtection="1">
      <alignment horizontal="center" vertical="center"/>
      <protection hidden="1"/>
    </xf>
    <xf numFmtId="49" fontId="7" fillId="7" borderId="1" xfId="1" applyNumberFormat="1" applyFont="1" applyFill="1" applyBorder="1" applyAlignment="1" applyProtection="1">
      <alignment horizontal="center" vertical="center"/>
      <protection hidden="1"/>
    </xf>
    <xf numFmtId="169" fontId="7" fillId="7" borderId="20" xfId="5" applyNumberFormat="1" applyFont="1" applyFill="1" applyBorder="1" applyAlignment="1" applyProtection="1">
      <alignment vertical="center"/>
      <protection hidden="1"/>
    </xf>
    <xf numFmtId="0" fontId="9" fillId="0" borderId="0" xfId="0" applyFont="1" applyFill="1"/>
    <xf numFmtId="0" fontId="20" fillId="2" borderId="1" xfId="0" applyFont="1" applyFill="1" applyBorder="1" applyAlignment="1">
      <alignment horizontal="left" vertical="center" wrapText="1"/>
    </xf>
    <xf numFmtId="0" fontId="20" fillId="0" borderId="0" xfId="0" applyFont="1"/>
    <xf numFmtId="0" fontId="15" fillId="0" borderId="0" xfId="0" applyFont="1"/>
    <xf numFmtId="0" fontId="8" fillId="10" borderId="25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170" fontId="20" fillId="0" borderId="0" xfId="0" applyNumberFormat="1" applyFont="1" applyFill="1" applyAlignment="1">
      <alignment vertical="center"/>
    </xf>
    <xf numFmtId="44" fontId="20" fillId="0" borderId="0" xfId="0" applyNumberFormat="1" applyFont="1" applyFill="1" applyAlignment="1">
      <alignment vertical="center"/>
    </xf>
    <xf numFmtId="167" fontId="20" fillId="0" borderId="0" xfId="0" applyNumberFormat="1" applyFont="1" applyFill="1" applyAlignment="1">
      <alignment vertical="center"/>
    </xf>
    <xf numFmtId="166" fontId="20" fillId="0" borderId="0" xfId="0" applyNumberFormat="1" applyFont="1" applyFill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9" borderId="36" xfId="0" applyFont="1" applyFill="1" applyBorder="1" applyAlignment="1">
      <alignment horizontal="left" vertical="center"/>
    </xf>
    <xf numFmtId="0" fontId="6" fillId="9" borderId="37" xfId="0" applyFont="1" applyFill="1" applyBorder="1" applyAlignment="1">
      <alignment horizontal="left" vertical="center"/>
    </xf>
    <xf numFmtId="0" fontId="6" fillId="9" borderId="38" xfId="0" applyFont="1" applyFill="1" applyBorder="1" applyAlignment="1">
      <alignment horizontal="left" vertical="center"/>
    </xf>
    <xf numFmtId="44" fontId="6" fillId="0" borderId="39" xfId="2" applyNumberFormat="1" applyFont="1" applyFill="1" applyBorder="1" applyAlignment="1">
      <alignment horizontal="right" vertical="center"/>
    </xf>
    <xf numFmtId="8" fontId="6" fillId="9" borderId="32" xfId="2" applyNumberFormat="1" applyFont="1" applyFill="1" applyBorder="1" applyAlignment="1">
      <alignment horizontal="right" vertical="center" wrapText="1"/>
    </xf>
    <xf numFmtId="171" fontId="7" fillId="5" borderId="1" xfId="0" applyNumberFormat="1" applyFont="1" applyFill="1" applyBorder="1" applyAlignment="1">
      <alignment horizontal="center" vertical="center" wrapText="1"/>
    </xf>
    <xf numFmtId="171" fontId="9" fillId="5" borderId="7" xfId="0" applyNumberFormat="1" applyFont="1" applyFill="1" applyBorder="1" applyAlignment="1">
      <alignment horizontal="center" vertical="center" wrapText="1"/>
    </xf>
    <xf numFmtId="171" fontId="7" fillId="5" borderId="1" xfId="0" applyNumberFormat="1" applyFont="1" applyFill="1" applyBorder="1" applyAlignment="1">
      <alignment horizontal="center" vertical="center" textRotation="90" wrapText="1"/>
    </xf>
    <xf numFmtId="171" fontId="9" fillId="5" borderId="20" xfId="0" applyNumberFormat="1" applyFont="1" applyFill="1" applyBorder="1" applyAlignment="1">
      <alignment horizontal="center" vertical="center" wrapText="1"/>
    </xf>
    <xf numFmtId="171" fontId="7" fillId="2" borderId="1" xfId="2" applyNumberFormat="1" applyFont="1" applyFill="1" applyBorder="1" applyAlignment="1" applyProtection="1">
      <alignment horizontal="center" vertical="center"/>
      <protection hidden="1"/>
    </xf>
    <xf numFmtId="0" fontId="9" fillId="0" borderId="2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171" fontId="20" fillId="0" borderId="0" xfId="0" applyNumberFormat="1" applyFont="1"/>
    <xf numFmtId="0" fontId="9" fillId="0" borderId="2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1" fontId="9" fillId="2" borderId="0" xfId="0" applyNumberFormat="1" applyFont="1" applyFill="1" applyBorder="1" applyAlignment="1">
      <alignment horizontal="center" vertical="center"/>
    </xf>
    <xf numFmtId="171" fontId="9" fillId="2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9" fontId="6" fillId="8" borderId="20" xfId="1" applyNumberFormat="1" applyFont="1" applyFill="1" applyBorder="1" applyAlignment="1">
      <alignment horizontal="center" vertical="center"/>
    </xf>
    <xf numFmtId="171" fontId="6" fillId="4" borderId="1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171" fontId="6" fillId="3" borderId="2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164" fontId="6" fillId="0" borderId="39" xfId="1" applyFont="1" applyFill="1" applyBorder="1" applyAlignment="1">
      <alignment horizontal="right" vertical="center"/>
    </xf>
    <xf numFmtId="169" fontId="6" fillId="9" borderId="32" xfId="2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4" fontId="9" fillId="0" borderId="1" xfId="2" applyNumberFormat="1" applyFont="1" applyFill="1" applyBorder="1" applyAlignment="1">
      <alignment horizontal="center" vertical="center"/>
    </xf>
    <xf numFmtId="171" fontId="9" fillId="0" borderId="1" xfId="2" applyNumberFormat="1" applyFont="1" applyFill="1" applyBorder="1" applyAlignment="1">
      <alignment horizontal="center" vertical="center"/>
    </xf>
    <xf numFmtId="171" fontId="9" fillId="0" borderId="1" xfId="0" applyNumberFormat="1" applyFont="1" applyFill="1" applyBorder="1" applyAlignment="1">
      <alignment horizontal="center" vertical="center" wrapText="1"/>
    </xf>
    <xf numFmtId="171" fontId="9" fillId="0" borderId="1" xfId="1" applyNumberFormat="1" applyFont="1" applyFill="1" applyBorder="1" applyAlignment="1" applyProtection="1">
      <alignment horizontal="center" vertical="center"/>
      <protection hidden="1"/>
    </xf>
    <xf numFmtId="171" fontId="9" fillId="0" borderId="7" xfId="0" applyNumberFormat="1" applyFont="1" applyFill="1" applyBorder="1" applyAlignment="1">
      <alignment horizontal="center" vertical="center" wrapText="1"/>
    </xf>
    <xf numFmtId="171" fontId="7" fillId="0" borderId="1" xfId="2" applyNumberFormat="1" applyFont="1" applyFill="1" applyBorder="1" applyAlignment="1" applyProtection="1">
      <alignment horizontal="center" vertical="center"/>
      <protection hidden="1"/>
    </xf>
    <xf numFmtId="171" fontId="9" fillId="0" borderId="1" xfId="4" applyNumberFormat="1" applyFont="1" applyFill="1" applyBorder="1" applyAlignment="1" applyProtection="1">
      <alignment horizontal="center" vertical="center"/>
      <protection hidden="1"/>
    </xf>
    <xf numFmtId="171" fontId="9" fillId="0" borderId="2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171" fontId="7" fillId="0" borderId="1" xfId="2" applyNumberFormat="1" applyFont="1" applyFill="1" applyBorder="1" applyAlignment="1">
      <alignment horizontal="center" vertical="center"/>
    </xf>
    <xf numFmtId="171" fontId="7" fillId="0" borderId="1" xfId="1" applyNumberFormat="1" applyFont="1" applyFill="1" applyBorder="1" applyAlignment="1">
      <alignment horizontal="center" vertical="center"/>
    </xf>
  </cellXfs>
  <cellStyles count="7">
    <cellStyle name="Moeda" xfId="1" builtinId="4"/>
    <cellStyle name="Normal" xfId="0" builtinId="0"/>
    <cellStyle name="Normal 2" xfId="3"/>
    <cellStyle name="Normal 2 2 2" xfId="6"/>
    <cellStyle name="Normal_Plan1" xfId="5"/>
    <cellStyle name="Normal_Plan3" xfId="4"/>
    <cellStyle name="Vírgula" xfId="2" builtinId="3"/>
  </cellStyles>
  <dxfs count="0"/>
  <tableStyles count="0" defaultTableStyle="TableStyleMedium2" defaultPivotStyle="PivotStyleLight16"/>
  <colors>
    <mruColors>
      <color rgb="FF56D875"/>
      <color rgb="FFFFCCFF"/>
      <color rgb="FF66FFFF"/>
      <color rgb="FFFFFF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164043</xdr:rowOff>
    </xdr:from>
    <xdr:to>
      <xdr:col>1</xdr:col>
      <xdr:colOff>2112587</xdr:colOff>
      <xdr:row>0</xdr:row>
      <xdr:rowOff>1026583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806" y="164043"/>
          <a:ext cx="2105027" cy="862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88107</xdr:rowOff>
    </xdr:from>
    <xdr:ext cx="2328863" cy="590549"/>
    <xdr:pic>
      <xdr:nvPicPr>
        <xdr:cNvPr id="3" name="Imagem 2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xmlns="" id="{8E0F6388-4A7B-4D7E-8984-42BBF5CB54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8107"/>
          <a:ext cx="2328863" cy="590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392906</xdr:colOff>
      <xdr:row>0</xdr:row>
      <xdr:rowOff>80699</xdr:rowOff>
    </xdr:from>
    <xdr:to>
      <xdr:col>1</xdr:col>
      <xdr:colOff>1970845</xdr:colOff>
      <xdr:row>0</xdr:row>
      <xdr:rowOff>896370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xmlns="" id="{3131109F-BC5D-48D6-B3CB-133A37D7688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80699"/>
          <a:ext cx="1994658" cy="8156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116418</xdr:rowOff>
    </xdr:from>
    <xdr:to>
      <xdr:col>1</xdr:col>
      <xdr:colOff>2105783</xdr:colOff>
      <xdr:row>0</xdr:row>
      <xdr:rowOff>978958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xmlns="" id="{E2E5AC96-4B94-41AC-A104-B3DA67222D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19" y="116418"/>
          <a:ext cx="2105783" cy="862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0"/>
  <sheetViews>
    <sheetView tabSelected="1" zoomScale="80" zoomScaleNormal="80" workbookViewId="0">
      <selection sqref="A1:O1"/>
    </sheetView>
  </sheetViews>
  <sheetFormatPr defaultRowHeight="14.25" x14ac:dyDescent="0.25"/>
  <cols>
    <col min="1" max="1" width="6.85546875" style="298" customWidth="1"/>
    <col min="2" max="2" width="53.42578125" style="298" customWidth="1"/>
    <col min="3" max="3" width="25.28515625" style="298" customWidth="1"/>
    <col min="4" max="4" width="10.85546875" style="298" bestFit="1" customWidth="1"/>
    <col min="5" max="5" width="6.42578125" style="298" customWidth="1"/>
    <col min="6" max="6" width="14" style="298" customWidth="1"/>
    <col min="7" max="7" width="14.85546875" style="298" customWidth="1"/>
    <col min="8" max="8" width="17.28515625" style="298" customWidth="1"/>
    <col min="9" max="9" width="15.5703125" style="298" customWidth="1"/>
    <col min="10" max="10" width="15.140625" style="298" customWidth="1"/>
    <col min="11" max="11" width="18.28515625" style="298" customWidth="1"/>
    <col min="12" max="12" width="6.42578125" style="298" customWidth="1"/>
    <col min="13" max="13" width="19" style="298" customWidth="1"/>
    <col min="14" max="14" width="17.5703125" style="298" customWidth="1"/>
    <col min="15" max="15" width="20.85546875" style="298" customWidth="1"/>
    <col min="16" max="19" width="9.140625" style="299"/>
    <col min="20" max="16384" width="9.140625" style="298"/>
  </cols>
  <sheetData>
    <row r="1" spans="1:19" ht="84.75" customHeight="1" x14ac:dyDescent="0.25">
      <c r="A1" s="346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8"/>
    </row>
    <row r="2" spans="1:19" ht="36.75" customHeight="1" x14ac:dyDescent="0.25">
      <c r="A2" s="172" t="s">
        <v>1</v>
      </c>
      <c r="B2" s="173"/>
      <c r="C2" s="174"/>
      <c r="D2" s="175" t="s">
        <v>2</v>
      </c>
      <c r="E2" s="176"/>
      <c r="F2" s="177" t="s">
        <v>3</v>
      </c>
      <c r="G2" s="178" t="s">
        <v>4</v>
      </c>
      <c r="H2" s="178" t="s">
        <v>38</v>
      </c>
      <c r="I2" s="178" t="s">
        <v>5</v>
      </c>
      <c r="J2" s="179" t="s">
        <v>6</v>
      </c>
      <c r="K2" s="179"/>
      <c r="L2" s="179"/>
      <c r="M2" s="179"/>
      <c r="N2" s="179"/>
      <c r="O2" s="180"/>
    </row>
    <row r="3" spans="1:19" ht="54.75" customHeight="1" x14ac:dyDescent="0.25">
      <c r="A3" s="181" t="s">
        <v>161</v>
      </c>
      <c r="B3" s="182"/>
      <c r="C3" s="183"/>
      <c r="D3" s="184" t="s">
        <v>160</v>
      </c>
      <c r="E3" s="185"/>
      <c r="F3" s="186" t="s">
        <v>159</v>
      </c>
      <c r="G3" s="187" t="s">
        <v>158</v>
      </c>
      <c r="H3" s="188">
        <v>20</v>
      </c>
      <c r="I3" s="189">
        <v>4.8</v>
      </c>
      <c r="J3" s="190" t="s">
        <v>7</v>
      </c>
      <c r="K3" s="190"/>
      <c r="L3" s="190"/>
      <c r="M3" s="190"/>
      <c r="N3" s="190"/>
      <c r="O3" s="191"/>
    </row>
    <row r="4" spans="1:19" ht="15" customHeight="1" x14ac:dyDescent="0.25">
      <c r="A4" s="343" t="s">
        <v>8</v>
      </c>
      <c r="B4" s="114" t="s">
        <v>9</v>
      </c>
      <c r="C4" s="108" t="s">
        <v>10</v>
      </c>
      <c r="D4" s="108" t="s">
        <v>11</v>
      </c>
      <c r="E4" s="108" t="s">
        <v>12</v>
      </c>
      <c r="F4" s="108" t="s">
        <v>13</v>
      </c>
      <c r="G4" s="108" t="s">
        <v>14</v>
      </c>
      <c r="H4" s="192" t="s">
        <v>15</v>
      </c>
      <c r="I4" s="193"/>
      <c r="J4" s="193"/>
      <c r="K4" s="194"/>
      <c r="L4" s="247" t="s">
        <v>16</v>
      </c>
      <c r="M4" s="247"/>
      <c r="N4" s="247"/>
      <c r="O4" s="196" t="s">
        <v>17</v>
      </c>
    </row>
    <row r="5" spans="1:19" ht="54.75" customHeight="1" x14ac:dyDescent="0.25">
      <c r="A5" s="344"/>
      <c r="B5" s="115"/>
      <c r="C5" s="108"/>
      <c r="D5" s="108"/>
      <c r="E5" s="108"/>
      <c r="F5" s="108"/>
      <c r="G5" s="108"/>
      <c r="H5" s="93" t="s">
        <v>18</v>
      </c>
      <c r="I5" s="93" t="s">
        <v>19</v>
      </c>
      <c r="J5" s="93" t="s">
        <v>20</v>
      </c>
      <c r="K5" s="92" t="s">
        <v>21</v>
      </c>
      <c r="L5" s="197" t="s">
        <v>22</v>
      </c>
      <c r="M5" s="93" t="s">
        <v>23</v>
      </c>
      <c r="N5" s="93" t="s">
        <v>19</v>
      </c>
      <c r="O5" s="196"/>
    </row>
    <row r="6" spans="1:19" ht="15" x14ac:dyDescent="0.25">
      <c r="A6" s="129">
        <v>1</v>
      </c>
      <c r="B6" s="160" t="s">
        <v>151</v>
      </c>
      <c r="C6" s="154" t="s">
        <v>0</v>
      </c>
      <c r="D6" s="154" t="s">
        <v>34</v>
      </c>
      <c r="E6" s="131">
        <v>1</v>
      </c>
      <c r="F6" s="132">
        <v>44896</v>
      </c>
      <c r="G6" s="132">
        <v>45260</v>
      </c>
      <c r="H6" s="133">
        <v>418</v>
      </c>
      <c r="I6" s="133">
        <v>96</v>
      </c>
      <c r="J6" s="133"/>
      <c r="K6" s="134">
        <v>514</v>
      </c>
      <c r="L6" s="135"/>
      <c r="M6" s="133"/>
      <c r="N6" s="133"/>
      <c r="O6" s="136">
        <f>SUM(H6+I6)</f>
        <v>514</v>
      </c>
    </row>
    <row r="7" spans="1:19" ht="15" x14ac:dyDescent="0.25">
      <c r="A7" s="129">
        <v>2</v>
      </c>
      <c r="B7" s="161" t="s">
        <v>86</v>
      </c>
      <c r="C7" s="154" t="s">
        <v>0</v>
      </c>
      <c r="D7" s="154" t="s">
        <v>36</v>
      </c>
      <c r="E7" s="131">
        <v>2</v>
      </c>
      <c r="F7" s="132">
        <v>44593</v>
      </c>
      <c r="G7" s="130" t="s">
        <v>87</v>
      </c>
      <c r="H7" s="133"/>
      <c r="I7" s="133"/>
      <c r="J7" s="138">
        <v>418</v>
      </c>
      <c r="K7" s="134">
        <v>418</v>
      </c>
      <c r="L7" s="139"/>
      <c r="M7" s="133"/>
      <c r="N7" s="133"/>
      <c r="O7" s="136">
        <v>418</v>
      </c>
    </row>
    <row r="8" spans="1:19" ht="15" x14ac:dyDescent="0.25">
      <c r="A8" s="129">
        <v>3</v>
      </c>
      <c r="B8" s="161" t="s">
        <v>137</v>
      </c>
      <c r="C8" s="154" t="s">
        <v>31</v>
      </c>
      <c r="D8" s="154" t="s">
        <v>138</v>
      </c>
      <c r="E8" s="131">
        <v>1</v>
      </c>
      <c r="F8" s="132">
        <v>44875</v>
      </c>
      <c r="G8" s="132">
        <v>44966</v>
      </c>
      <c r="H8" s="133">
        <v>630</v>
      </c>
      <c r="I8" s="133">
        <v>96</v>
      </c>
      <c r="J8" s="138"/>
      <c r="K8" s="134">
        <v>726</v>
      </c>
      <c r="L8" s="139"/>
      <c r="M8" s="133"/>
      <c r="N8" s="133"/>
      <c r="O8" s="136">
        <f t="shared" ref="O8:O13" si="0">SUM(H8+I8)</f>
        <v>726</v>
      </c>
    </row>
    <row r="9" spans="1:19" ht="15" x14ac:dyDescent="0.25">
      <c r="A9" s="129">
        <v>4</v>
      </c>
      <c r="B9" s="161" t="s">
        <v>135</v>
      </c>
      <c r="C9" s="154" t="s">
        <v>136</v>
      </c>
      <c r="D9" s="154" t="s">
        <v>36</v>
      </c>
      <c r="E9" s="131">
        <v>1</v>
      </c>
      <c r="F9" s="132">
        <v>44866</v>
      </c>
      <c r="G9" s="132">
        <v>45230</v>
      </c>
      <c r="H9" s="133">
        <v>630</v>
      </c>
      <c r="I9" s="133">
        <v>96</v>
      </c>
      <c r="J9" s="138"/>
      <c r="K9" s="134">
        <v>726</v>
      </c>
      <c r="L9" s="139"/>
      <c r="M9" s="133"/>
      <c r="N9" s="133"/>
      <c r="O9" s="136">
        <f t="shared" si="0"/>
        <v>726</v>
      </c>
    </row>
    <row r="10" spans="1:19" s="239" customFormat="1" ht="15" x14ac:dyDescent="0.25">
      <c r="A10" s="129">
        <v>5</v>
      </c>
      <c r="B10" s="162" t="s">
        <v>51</v>
      </c>
      <c r="C10" s="146" t="s">
        <v>0</v>
      </c>
      <c r="D10" s="146" t="s">
        <v>36</v>
      </c>
      <c r="E10" s="141">
        <v>1</v>
      </c>
      <c r="F10" s="142" t="s">
        <v>52</v>
      </c>
      <c r="G10" s="142" t="s">
        <v>53</v>
      </c>
      <c r="H10" s="143">
        <v>418</v>
      </c>
      <c r="I10" s="133">
        <v>96</v>
      </c>
      <c r="J10" s="144"/>
      <c r="K10" s="134">
        <v>514</v>
      </c>
      <c r="L10" s="145"/>
      <c r="M10" s="144"/>
      <c r="N10" s="144"/>
      <c r="O10" s="136">
        <f t="shared" si="0"/>
        <v>514</v>
      </c>
      <c r="P10" s="297"/>
      <c r="Q10" s="297"/>
      <c r="R10" s="297"/>
      <c r="S10" s="297"/>
    </row>
    <row r="11" spans="1:19" s="239" customFormat="1" ht="15" x14ac:dyDescent="0.25">
      <c r="A11" s="129">
        <v>6</v>
      </c>
      <c r="B11" s="163" t="s">
        <v>152</v>
      </c>
      <c r="C11" s="146" t="s">
        <v>31</v>
      </c>
      <c r="D11" s="146" t="s">
        <v>36</v>
      </c>
      <c r="E11" s="141">
        <v>1</v>
      </c>
      <c r="F11" s="142" t="s">
        <v>153</v>
      </c>
      <c r="G11" s="142" t="s">
        <v>154</v>
      </c>
      <c r="H11" s="143">
        <v>630</v>
      </c>
      <c r="I11" s="133">
        <v>96</v>
      </c>
      <c r="J11" s="144"/>
      <c r="K11" s="134">
        <v>726</v>
      </c>
      <c r="L11" s="144"/>
      <c r="M11" s="144"/>
      <c r="N11" s="144"/>
      <c r="O11" s="136">
        <f t="shared" si="0"/>
        <v>726</v>
      </c>
      <c r="P11" s="297"/>
      <c r="Q11" s="297"/>
      <c r="R11" s="297"/>
      <c r="S11" s="297"/>
    </row>
    <row r="12" spans="1:19" s="239" customFormat="1" ht="15" x14ac:dyDescent="0.25">
      <c r="A12" s="129">
        <v>7</v>
      </c>
      <c r="B12" s="163" t="s">
        <v>124</v>
      </c>
      <c r="C12" s="146" t="s">
        <v>0</v>
      </c>
      <c r="D12" s="146" t="s">
        <v>36</v>
      </c>
      <c r="E12" s="141">
        <v>1</v>
      </c>
      <c r="F12" s="142" t="s">
        <v>125</v>
      </c>
      <c r="G12" s="142" t="s">
        <v>129</v>
      </c>
      <c r="H12" s="143">
        <v>418</v>
      </c>
      <c r="I12" s="133">
        <v>96</v>
      </c>
      <c r="J12" s="144"/>
      <c r="K12" s="134">
        <v>514</v>
      </c>
      <c r="L12" s="145"/>
      <c r="M12" s="144"/>
      <c r="N12" s="144"/>
      <c r="O12" s="136">
        <f t="shared" si="0"/>
        <v>514</v>
      </c>
      <c r="P12" s="297"/>
      <c r="Q12" s="297"/>
      <c r="R12" s="297"/>
      <c r="S12" s="297"/>
    </row>
    <row r="13" spans="1:19" s="239" customFormat="1" ht="15" x14ac:dyDescent="0.25">
      <c r="A13" s="129">
        <v>8</v>
      </c>
      <c r="B13" s="163" t="s">
        <v>57</v>
      </c>
      <c r="C13" s="153" t="s">
        <v>56</v>
      </c>
      <c r="D13" s="153" t="s">
        <v>55</v>
      </c>
      <c r="E13" s="141">
        <v>1</v>
      </c>
      <c r="F13" s="148">
        <v>44440</v>
      </c>
      <c r="G13" s="142" t="s">
        <v>82</v>
      </c>
      <c r="H13" s="143">
        <v>630</v>
      </c>
      <c r="I13" s="133">
        <v>96</v>
      </c>
      <c r="J13" s="149"/>
      <c r="K13" s="134">
        <v>726</v>
      </c>
      <c r="L13" s="150"/>
      <c r="M13" s="149"/>
      <c r="N13" s="149"/>
      <c r="O13" s="151">
        <f t="shared" si="0"/>
        <v>726</v>
      </c>
      <c r="P13" s="297"/>
      <c r="Q13" s="297"/>
      <c r="R13" s="297"/>
      <c r="S13" s="297"/>
    </row>
    <row r="14" spans="1:19" s="239" customFormat="1" ht="15" x14ac:dyDescent="0.25">
      <c r="A14" s="129">
        <v>9</v>
      </c>
      <c r="B14" s="163" t="s">
        <v>60</v>
      </c>
      <c r="C14" s="153" t="s">
        <v>0</v>
      </c>
      <c r="D14" s="153" t="s">
        <v>55</v>
      </c>
      <c r="E14" s="141">
        <v>1</v>
      </c>
      <c r="F14" s="148">
        <v>44470</v>
      </c>
      <c r="G14" s="142" t="s">
        <v>81</v>
      </c>
      <c r="H14" s="149">
        <v>418</v>
      </c>
      <c r="I14" s="133">
        <v>96</v>
      </c>
      <c r="J14" s="349"/>
      <c r="K14" s="134">
        <v>514</v>
      </c>
      <c r="L14" s="150"/>
      <c r="M14" s="149"/>
      <c r="N14" s="149"/>
      <c r="O14" s="136">
        <f>SUM(H14+I14)</f>
        <v>514</v>
      </c>
      <c r="P14" s="297"/>
      <c r="Q14" s="297"/>
      <c r="R14" s="297"/>
      <c r="S14" s="297"/>
    </row>
    <row r="15" spans="1:19" s="239" customFormat="1" ht="15" x14ac:dyDescent="0.25">
      <c r="A15" s="129">
        <v>10</v>
      </c>
      <c r="B15" s="163" t="s">
        <v>61</v>
      </c>
      <c r="C15" s="153" t="s">
        <v>0</v>
      </c>
      <c r="D15" s="153" t="s">
        <v>34</v>
      </c>
      <c r="E15" s="141">
        <v>1</v>
      </c>
      <c r="F15" s="148">
        <v>44505</v>
      </c>
      <c r="G15" s="142" t="s">
        <v>62</v>
      </c>
      <c r="H15" s="149">
        <v>418</v>
      </c>
      <c r="I15" s="133">
        <v>96</v>
      </c>
      <c r="J15" s="350"/>
      <c r="K15" s="134">
        <v>514</v>
      </c>
      <c r="L15" s="150"/>
      <c r="M15" s="149"/>
      <c r="N15" s="149"/>
      <c r="O15" s="136">
        <f>SUM(H15+I15)</f>
        <v>514</v>
      </c>
      <c r="P15" s="297"/>
      <c r="Q15" s="297"/>
      <c r="R15" s="297"/>
      <c r="S15" s="297"/>
    </row>
    <row r="16" spans="1:19" s="239" customFormat="1" ht="15" x14ac:dyDescent="0.25">
      <c r="A16" s="129">
        <v>11</v>
      </c>
      <c r="B16" s="163" t="s">
        <v>111</v>
      </c>
      <c r="C16" s="198" t="s">
        <v>0</v>
      </c>
      <c r="D16" s="153" t="s">
        <v>33</v>
      </c>
      <c r="E16" s="141">
        <v>1</v>
      </c>
      <c r="F16" s="148">
        <v>44652</v>
      </c>
      <c r="G16" s="142" t="s">
        <v>50</v>
      </c>
      <c r="H16" s="149">
        <v>418</v>
      </c>
      <c r="I16" s="133">
        <v>96</v>
      </c>
      <c r="J16" s="149"/>
      <c r="K16" s="134">
        <v>514</v>
      </c>
      <c r="L16" s="150"/>
      <c r="M16" s="149"/>
      <c r="N16" s="149"/>
      <c r="O16" s="136">
        <f>SUM(H16+I16)</f>
        <v>514</v>
      </c>
      <c r="P16" s="297"/>
      <c r="Q16" s="297"/>
      <c r="R16" s="297"/>
      <c r="S16" s="297"/>
    </row>
    <row r="17" spans="1:19" s="239" customFormat="1" ht="15" x14ac:dyDescent="0.25">
      <c r="A17" s="129">
        <v>12</v>
      </c>
      <c r="B17" s="163" t="s">
        <v>140</v>
      </c>
      <c r="C17" s="155" t="s">
        <v>31</v>
      </c>
      <c r="D17" s="156" t="s">
        <v>32</v>
      </c>
      <c r="E17" s="141">
        <v>1</v>
      </c>
      <c r="F17" s="148">
        <v>44876</v>
      </c>
      <c r="G17" s="142" t="s">
        <v>141</v>
      </c>
      <c r="H17" s="143">
        <v>630</v>
      </c>
      <c r="I17" s="133">
        <v>96</v>
      </c>
      <c r="J17" s="144"/>
      <c r="K17" s="134">
        <v>726</v>
      </c>
      <c r="L17" s="145"/>
      <c r="M17" s="144"/>
      <c r="N17" s="144"/>
      <c r="O17" s="136">
        <f>SUM(H17+I17)</f>
        <v>726</v>
      </c>
      <c r="P17" s="297"/>
      <c r="Q17" s="297"/>
      <c r="R17" s="297"/>
      <c r="S17" s="297"/>
    </row>
    <row r="18" spans="1:19" s="239" customFormat="1" ht="15" x14ac:dyDescent="0.25">
      <c r="A18" s="129">
        <v>13</v>
      </c>
      <c r="B18" s="163" t="s">
        <v>132</v>
      </c>
      <c r="C18" s="153" t="s">
        <v>133</v>
      </c>
      <c r="D18" s="146" t="s">
        <v>34</v>
      </c>
      <c r="E18" s="141">
        <v>1</v>
      </c>
      <c r="F18" s="142" t="s">
        <v>134</v>
      </c>
      <c r="G18" s="152">
        <v>45230</v>
      </c>
      <c r="H18" s="150">
        <v>630</v>
      </c>
      <c r="I18" s="133">
        <v>96</v>
      </c>
      <c r="J18" s="144"/>
      <c r="K18" s="134">
        <v>726</v>
      </c>
      <c r="L18" s="145"/>
      <c r="M18" s="144"/>
      <c r="N18" s="144"/>
      <c r="O18" s="136">
        <f>SUM(H18+I18)</f>
        <v>726</v>
      </c>
      <c r="P18" s="297"/>
      <c r="Q18" s="297"/>
      <c r="R18" s="297"/>
      <c r="S18" s="297"/>
    </row>
    <row r="19" spans="1:19" s="239" customFormat="1" ht="15" x14ac:dyDescent="0.25">
      <c r="A19" s="129">
        <v>14</v>
      </c>
      <c r="B19" s="163" t="s">
        <v>142</v>
      </c>
      <c r="C19" s="153" t="s">
        <v>31</v>
      </c>
      <c r="D19" s="146" t="s">
        <v>36</v>
      </c>
      <c r="E19" s="141" t="s">
        <v>139</v>
      </c>
      <c r="F19" s="142" t="s">
        <v>134</v>
      </c>
      <c r="G19" s="152">
        <v>45230</v>
      </c>
      <c r="H19" s="150"/>
      <c r="I19" s="133"/>
      <c r="J19" s="144">
        <v>105</v>
      </c>
      <c r="K19" s="134">
        <v>105</v>
      </c>
      <c r="L19" s="145"/>
      <c r="M19" s="144"/>
      <c r="N19" s="144"/>
      <c r="O19" s="136">
        <v>105</v>
      </c>
      <c r="P19" s="297"/>
      <c r="Q19" s="297"/>
      <c r="R19" s="297"/>
      <c r="S19" s="297"/>
    </row>
    <row r="20" spans="1:19" s="239" customFormat="1" ht="15" x14ac:dyDescent="0.25">
      <c r="A20" s="129">
        <v>15</v>
      </c>
      <c r="B20" s="163" t="s">
        <v>143</v>
      </c>
      <c r="C20" s="153" t="s">
        <v>0</v>
      </c>
      <c r="D20" s="146" t="s">
        <v>34</v>
      </c>
      <c r="E20" s="141">
        <v>1</v>
      </c>
      <c r="F20" s="142" t="s">
        <v>131</v>
      </c>
      <c r="G20" s="152">
        <v>45238</v>
      </c>
      <c r="H20" s="150">
        <v>418</v>
      </c>
      <c r="I20" s="133">
        <v>96</v>
      </c>
      <c r="J20" s="144"/>
      <c r="K20" s="134">
        <v>514</v>
      </c>
      <c r="L20" s="145"/>
      <c r="M20" s="144"/>
      <c r="N20" s="144"/>
      <c r="O20" s="136">
        <f t="shared" ref="O20:O27" si="1">SUM(H20+I20)</f>
        <v>514</v>
      </c>
      <c r="P20" s="297"/>
      <c r="Q20" s="297"/>
      <c r="R20" s="297"/>
      <c r="S20" s="297"/>
    </row>
    <row r="21" spans="1:19" s="239" customFormat="1" ht="15" x14ac:dyDescent="0.25">
      <c r="A21" s="129">
        <v>16</v>
      </c>
      <c r="B21" s="163" t="s">
        <v>45</v>
      </c>
      <c r="C21" s="146" t="s">
        <v>46</v>
      </c>
      <c r="D21" s="146" t="s">
        <v>37</v>
      </c>
      <c r="E21" s="141">
        <v>1</v>
      </c>
      <c r="F21" s="142" t="s">
        <v>47</v>
      </c>
      <c r="G21" s="142" t="s">
        <v>50</v>
      </c>
      <c r="H21" s="143">
        <v>630</v>
      </c>
      <c r="I21" s="133">
        <v>96</v>
      </c>
      <c r="J21" s="144"/>
      <c r="K21" s="134">
        <v>726</v>
      </c>
      <c r="L21" s="145"/>
      <c r="M21" s="144"/>
      <c r="N21" s="144"/>
      <c r="O21" s="151">
        <f t="shared" si="1"/>
        <v>726</v>
      </c>
      <c r="P21" s="297"/>
      <c r="Q21" s="297"/>
      <c r="R21" s="297"/>
      <c r="S21" s="297"/>
    </row>
    <row r="22" spans="1:19" s="239" customFormat="1" ht="15" x14ac:dyDescent="0.25">
      <c r="A22" s="129">
        <v>17</v>
      </c>
      <c r="B22" s="164" t="s">
        <v>67</v>
      </c>
      <c r="C22" s="153" t="s">
        <v>74</v>
      </c>
      <c r="D22" s="146" t="s">
        <v>96</v>
      </c>
      <c r="E22" s="141">
        <v>1</v>
      </c>
      <c r="F22" s="142" t="s">
        <v>79</v>
      </c>
      <c r="G22" s="152">
        <v>44895</v>
      </c>
      <c r="H22" s="150">
        <v>418</v>
      </c>
      <c r="I22" s="133">
        <v>96</v>
      </c>
      <c r="J22" s="144"/>
      <c r="K22" s="134">
        <v>514</v>
      </c>
      <c r="L22" s="145"/>
      <c r="M22" s="144"/>
      <c r="N22" s="144"/>
      <c r="O22" s="136">
        <f t="shared" si="1"/>
        <v>514</v>
      </c>
      <c r="P22" s="297"/>
      <c r="Q22" s="297"/>
      <c r="R22" s="297"/>
      <c r="S22" s="297"/>
    </row>
    <row r="23" spans="1:19" s="239" customFormat="1" ht="15" x14ac:dyDescent="0.25">
      <c r="A23" s="129">
        <v>18</v>
      </c>
      <c r="B23" s="163" t="s">
        <v>77</v>
      </c>
      <c r="C23" s="146" t="s">
        <v>72</v>
      </c>
      <c r="D23" s="146" t="s">
        <v>78</v>
      </c>
      <c r="E23" s="141">
        <v>1</v>
      </c>
      <c r="F23" s="142" t="s">
        <v>79</v>
      </c>
      <c r="G23" s="142" t="s">
        <v>83</v>
      </c>
      <c r="H23" s="150">
        <v>630</v>
      </c>
      <c r="I23" s="133">
        <v>96</v>
      </c>
      <c r="J23" s="144"/>
      <c r="K23" s="134">
        <v>726</v>
      </c>
      <c r="L23" s="145"/>
      <c r="M23" s="144"/>
      <c r="N23" s="144"/>
      <c r="O23" s="151">
        <f t="shared" si="1"/>
        <v>726</v>
      </c>
      <c r="P23" s="297"/>
      <c r="Q23" s="297"/>
      <c r="R23" s="297"/>
      <c r="S23" s="297"/>
    </row>
    <row r="24" spans="1:19" s="239" customFormat="1" ht="15" x14ac:dyDescent="0.25">
      <c r="A24" s="129">
        <v>19</v>
      </c>
      <c r="B24" s="164" t="s">
        <v>69</v>
      </c>
      <c r="C24" s="153" t="s">
        <v>74</v>
      </c>
      <c r="D24" s="146" t="s">
        <v>36</v>
      </c>
      <c r="E24" s="141">
        <v>1</v>
      </c>
      <c r="F24" s="142" t="s">
        <v>79</v>
      </c>
      <c r="G24" s="152">
        <v>44895</v>
      </c>
      <c r="H24" s="150">
        <v>418</v>
      </c>
      <c r="I24" s="133">
        <v>96</v>
      </c>
      <c r="J24" s="144"/>
      <c r="K24" s="134">
        <v>514</v>
      </c>
      <c r="L24" s="145"/>
      <c r="M24" s="144"/>
      <c r="N24" s="144"/>
      <c r="O24" s="136">
        <f t="shared" si="1"/>
        <v>514</v>
      </c>
      <c r="P24" s="297"/>
      <c r="Q24" s="297"/>
      <c r="R24" s="297"/>
      <c r="S24" s="297"/>
    </row>
    <row r="25" spans="1:19" s="239" customFormat="1" ht="15" x14ac:dyDescent="0.25">
      <c r="A25" s="129">
        <v>20</v>
      </c>
      <c r="B25" s="164" t="s">
        <v>70</v>
      </c>
      <c r="C25" s="153" t="s">
        <v>0</v>
      </c>
      <c r="D25" s="146" t="s">
        <v>34</v>
      </c>
      <c r="E25" s="141">
        <v>1</v>
      </c>
      <c r="F25" s="142" t="s">
        <v>79</v>
      </c>
      <c r="G25" s="152">
        <v>44895</v>
      </c>
      <c r="H25" s="150">
        <v>418</v>
      </c>
      <c r="I25" s="133">
        <v>96</v>
      </c>
      <c r="J25" s="144"/>
      <c r="K25" s="134">
        <v>514</v>
      </c>
      <c r="L25" s="145"/>
      <c r="M25" s="144"/>
      <c r="N25" s="144"/>
      <c r="O25" s="136">
        <f t="shared" si="1"/>
        <v>514</v>
      </c>
      <c r="P25" s="297"/>
      <c r="Q25" s="297"/>
      <c r="R25" s="297"/>
      <c r="S25" s="297"/>
    </row>
    <row r="26" spans="1:19" s="239" customFormat="1" ht="15" x14ac:dyDescent="0.25">
      <c r="A26" s="129">
        <v>21</v>
      </c>
      <c r="B26" s="163" t="s">
        <v>76</v>
      </c>
      <c r="C26" s="153" t="s">
        <v>75</v>
      </c>
      <c r="D26" s="153" t="s">
        <v>32</v>
      </c>
      <c r="E26" s="141">
        <v>1</v>
      </c>
      <c r="F26" s="148">
        <v>44531</v>
      </c>
      <c r="G26" s="142" t="s">
        <v>83</v>
      </c>
      <c r="H26" s="149">
        <v>630</v>
      </c>
      <c r="I26" s="133">
        <v>96</v>
      </c>
      <c r="J26" s="144"/>
      <c r="K26" s="134">
        <v>726</v>
      </c>
      <c r="L26" s="145"/>
      <c r="M26" s="144"/>
      <c r="N26" s="144"/>
      <c r="O26" s="151">
        <f t="shared" si="1"/>
        <v>726</v>
      </c>
      <c r="P26" s="297"/>
      <c r="Q26" s="297"/>
      <c r="R26" s="297"/>
      <c r="S26" s="297"/>
    </row>
    <row r="27" spans="1:19" s="239" customFormat="1" ht="15" x14ac:dyDescent="0.25">
      <c r="A27" s="129">
        <v>22</v>
      </c>
      <c r="B27" s="164" t="s">
        <v>71</v>
      </c>
      <c r="C27" s="146" t="s">
        <v>72</v>
      </c>
      <c r="D27" s="146" t="s">
        <v>36</v>
      </c>
      <c r="E27" s="141">
        <v>1</v>
      </c>
      <c r="F27" s="142" t="s">
        <v>79</v>
      </c>
      <c r="G27" s="152">
        <v>44896</v>
      </c>
      <c r="H27" s="150">
        <v>630</v>
      </c>
      <c r="I27" s="133">
        <v>96</v>
      </c>
      <c r="J27" s="144"/>
      <c r="K27" s="134">
        <v>726</v>
      </c>
      <c r="L27" s="145"/>
      <c r="M27" s="144"/>
      <c r="N27" s="144"/>
      <c r="O27" s="151">
        <f t="shared" si="1"/>
        <v>726</v>
      </c>
      <c r="P27" s="297"/>
      <c r="Q27" s="297"/>
      <c r="R27" s="297"/>
      <c r="S27" s="297"/>
    </row>
    <row r="28" spans="1:19" s="239" customFormat="1" ht="15" x14ac:dyDescent="0.25">
      <c r="A28" s="129">
        <v>23</v>
      </c>
      <c r="B28" s="163" t="s">
        <v>48</v>
      </c>
      <c r="C28" s="146" t="s">
        <v>88</v>
      </c>
      <c r="D28" s="153" t="s">
        <v>34</v>
      </c>
      <c r="E28" s="141">
        <v>1</v>
      </c>
      <c r="F28" s="142" t="s">
        <v>49</v>
      </c>
      <c r="G28" s="142" t="s">
        <v>35</v>
      </c>
      <c r="H28" s="150">
        <v>567</v>
      </c>
      <c r="I28" s="133">
        <v>96</v>
      </c>
      <c r="J28" s="149">
        <v>63</v>
      </c>
      <c r="K28" s="134">
        <v>726</v>
      </c>
      <c r="L28" s="150"/>
      <c r="M28" s="149"/>
      <c r="N28" s="149">
        <v>14.4</v>
      </c>
      <c r="O28" s="151">
        <v>711.6</v>
      </c>
      <c r="P28" s="297"/>
      <c r="Q28" s="297"/>
      <c r="R28" s="297"/>
      <c r="S28" s="297"/>
    </row>
    <row r="29" spans="1:19" s="239" customFormat="1" ht="15" x14ac:dyDescent="0.25">
      <c r="A29" s="129">
        <v>24</v>
      </c>
      <c r="B29" s="163" t="s">
        <v>117</v>
      </c>
      <c r="C29" s="153" t="s">
        <v>0</v>
      </c>
      <c r="D29" s="153" t="s">
        <v>36</v>
      </c>
      <c r="E29" s="141">
        <v>1</v>
      </c>
      <c r="F29" s="142" t="s">
        <v>47</v>
      </c>
      <c r="G29" s="142" t="s">
        <v>84</v>
      </c>
      <c r="H29" s="143">
        <v>418</v>
      </c>
      <c r="I29" s="133">
        <v>96</v>
      </c>
      <c r="J29" s="144"/>
      <c r="K29" s="134">
        <v>514</v>
      </c>
      <c r="L29" s="145"/>
      <c r="M29" s="144"/>
      <c r="N29" s="144"/>
      <c r="O29" s="136">
        <f>SUM(H29+I29)</f>
        <v>514</v>
      </c>
      <c r="P29" s="297"/>
      <c r="Q29" s="297"/>
      <c r="R29" s="297"/>
      <c r="S29" s="297"/>
    </row>
    <row r="30" spans="1:19" s="239" customFormat="1" ht="15" x14ac:dyDescent="0.25">
      <c r="A30" s="129">
        <v>25</v>
      </c>
      <c r="B30" s="163" t="s">
        <v>58</v>
      </c>
      <c r="C30" s="153" t="s">
        <v>31</v>
      </c>
      <c r="D30" s="153" t="s">
        <v>32</v>
      </c>
      <c r="E30" s="141">
        <v>1</v>
      </c>
      <c r="F30" s="142" t="s">
        <v>54</v>
      </c>
      <c r="G30" s="142" t="s">
        <v>59</v>
      </c>
      <c r="H30" s="143">
        <v>630</v>
      </c>
      <c r="I30" s="133">
        <v>96</v>
      </c>
      <c r="J30" s="144"/>
      <c r="K30" s="134">
        <v>726</v>
      </c>
      <c r="L30" s="145"/>
      <c r="M30" s="144"/>
      <c r="N30" s="144"/>
      <c r="O30" s="151">
        <f>SUM(H30+I30)</f>
        <v>726</v>
      </c>
      <c r="P30" s="297"/>
      <c r="Q30" s="297"/>
      <c r="R30" s="297"/>
      <c r="S30" s="297"/>
    </row>
    <row r="31" spans="1:19" ht="15" x14ac:dyDescent="0.25">
      <c r="A31" s="165" t="s">
        <v>43</v>
      </c>
      <c r="B31" s="166"/>
      <c r="C31" s="166"/>
      <c r="D31" s="166"/>
      <c r="E31" s="166"/>
      <c r="F31" s="166"/>
      <c r="G31" s="166"/>
      <c r="H31" s="167">
        <v>12095</v>
      </c>
      <c r="I31" s="168">
        <v>2208</v>
      </c>
      <c r="J31" s="167">
        <v>586</v>
      </c>
      <c r="K31" s="169">
        <v>14889</v>
      </c>
      <c r="L31" s="170">
        <f>SUM(L6:L30)</f>
        <v>0</v>
      </c>
      <c r="M31" s="167"/>
      <c r="N31" s="167">
        <v>14.4</v>
      </c>
      <c r="O31" s="171">
        <v>14874.6</v>
      </c>
    </row>
    <row r="32" spans="1:19" x14ac:dyDescent="0.25">
      <c r="A32" s="248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50"/>
    </row>
    <row r="33" spans="1:19" x14ac:dyDescent="0.2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3"/>
    </row>
    <row r="34" spans="1:19" s="352" customFormat="1" ht="51" customHeight="1" x14ac:dyDescent="0.25">
      <c r="A34" s="94" t="s">
        <v>8</v>
      </c>
      <c r="B34" s="10" t="s">
        <v>9</v>
      </c>
      <c r="C34" s="10" t="s">
        <v>10</v>
      </c>
      <c r="D34" s="11" t="s">
        <v>11</v>
      </c>
      <c r="E34" s="10" t="s">
        <v>12</v>
      </c>
      <c r="F34" s="10" t="s">
        <v>25</v>
      </c>
      <c r="G34" s="10" t="s">
        <v>26</v>
      </c>
      <c r="H34" s="10" t="s">
        <v>18</v>
      </c>
      <c r="I34" s="10" t="s">
        <v>19</v>
      </c>
      <c r="J34" s="10" t="s">
        <v>27</v>
      </c>
      <c r="K34" s="10" t="s">
        <v>21</v>
      </c>
      <c r="L34" s="12" t="s">
        <v>22</v>
      </c>
      <c r="M34" s="10" t="s">
        <v>23</v>
      </c>
      <c r="N34" s="10" t="s">
        <v>28</v>
      </c>
      <c r="O34" s="13" t="s">
        <v>17</v>
      </c>
      <c r="P34" s="351"/>
      <c r="Q34" s="351"/>
      <c r="R34" s="351"/>
      <c r="S34" s="351"/>
    </row>
    <row r="35" spans="1:19" x14ac:dyDescent="0.25">
      <c r="A35" s="30"/>
      <c r="B35" s="24"/>
      <c r="C35" s="27"/>
      <c r="D35" s="23"/>
      <c r="E35" s="31"/>
      <c r="F35" s="32"/>
      <c r="G35" s="32"/>
      <c r="H35" s="33"/>
      <c r="I35" s="33"/>
      <c r="J35" s="34"/>
      <c r="K35" s="35"/>
      <c r="L35" s="36"/>
      <c r="M35" s="37"/>
      <c r="N35" s="37"/>
      <c r="O35" s="38"/>
    </row>
    <row r="36" spans="1:19" x14ac:dyDescent="0.25">
      <c r="A36" s="251"/>
      <c r="B36" s="6"/>
      <c r="C36" s="6"/>
      <c r="D36" s="6"/>
      <c r="E36" s="252"/>
      <c r="F36" s="253"/>
      <c r="G36" s="254"/>
      <c r="H36" s="19"/>
      <c r="I36" s="20"/>
      <c r="J36" s="20"/>
      <c r="K36" s="20"/>
      <c r="L36" s="7" t="s">
        <v>30</v>
      </c>
      <c r="M36" s="20"/>
      <c r="N36" s="20"/>
      <c r="O36" s="21"/>
    </row>
    <row r="37" spans="1:19" x14ac:dyDescent="0.25">
      <c r="A37" s="43"/>
      <c r="B37" s="200"/>
      <c r="C37" s="255"/>
      <c r="D37" s="255"/>
      <c r="E37" s="255"/>
      <c r="F37" s="200"/>
      <c r="G37" s="200"/>
      <c r="H37" s="200"/>
      <c r="I37" s="200"/>
      <c r="J37" s="200"/>
      <c r="K37" s="200"/>
      <c r="L37" s="200"/>
      <c r="M37" s="200"/>
      <c r="N37" s="200"/>
      <c r="O37" s="234"/>
    </row>
    <row r="38" spans="1:19" x14ac:dyDescent="0.25">
      <c r="A38" s="103" t="s">
        <v>44</v>
      </c>
      <c r="B38" s="104"/>
      <c r="C38" s="104"/>
      <c r="D38" s="104"/>
      <c r="E38" s="104"/>
      <c r="F38" s="104"/>
      <c r="G38" s="105"/>
      <c r="H38" s="70">
        <v>12095</v>
      </c>
      <c r="I38" s="71">
        <v>2208</v>
      </c>
      <c r="J38" s="70">
        <v>586</v>
      </c>
      <c r="K38" s="72">
        <v>14889</v>
      </c>
      <c r="L38" s="73"/>
      <c r="M38" s="74"/>
      <c r="N38" s="75">
        <v>14.4</v>
      </c>
      <c r="O38" s="199">
        <v>14874.6</v>
      </c>
    </row>
    <row r="39" spans="1:19" x14ac:dyDescent="0.25">
      <c r="A39" s="43" t="s">
        <v>150</v>
      </c>
      <c r="B39" s="200"/>
      <c r="C39" s="255"/>
      <c r="D39" s="255"/>
      <c r="E39" s="255"/>
      <c r="F39" s="200"/>
      <c r="G39" s="200"/>
      <c r="H39" s="106" t="s">
        <v>41</v>
      </c>
      <c r="I39" s="107"/>
      <c r="J39" s="107"/>
      <c r="K39" s="107"/>
      <c r="L39" s="107"/>
      <c r="M39" s="107"/>
      <c r="N39" s="107"/>
      <c r="O39" s="201">
        <v>30</v>
      </c>
    </row>
    <row r="40" spans="1:19" ht="15" thickBot="1" x14ac:dyDescent="0.3">
      <c r="A40" s="43"/>
      <c r="B40" s="200"/>
      <c r="C40" s="255"/>
      <c r="D40" s="255"/>
      <c r="E40" s="255"/>
      <c r="F40" s="200"/>
      <c r="G40" s="200"/>
      <c r="H40" s="99" t="s">
        <v>40</v>
      </c>
      <c r="I40" s="100"/>
      <c r="J40" s="100"/>
      <c r="K40" s="100"/>
      <c r="L40" s="100"/>
      <c r="M40" s="100"/>
      <c r="N40" s="100"/>
      <c r="O40" s="202">
        <v>750</v>
      </c>
    </row>
    <row r="41" spans="1:19" ht="15.75" thickBot="1" x14ac:dyDescent="0.3">
      <c r="A41" s="235"/>
      <c r="B41" s="236"/>
      <c r="C41" s="238"/>
      <c r="D41" s="238"/>
      <c r="E41" s="238"/>
      <c r="F41" s="236"/>
      <c r="G41" s="236"/>
      <c r="H41" s="101" t="s">
        <v>39</v>
      </c>
      <c r="I41" s="102"/>
      <c r="J41" s="102"/>
      <c r="K41" s="102"/>
      <c r="L41" s="102"/>
      <c r="M41" s="102"/>
      <c r="N41" s="102"/>
      <c r="O41" s="88">
        <f>SUM(O38+O40)</f>
        <v>15624.6</v>
      </c>
    </row>
    <row r="42" spans="1:19" x14ac:dyDescent="0.25">
      <c r="A42" s="44"/>
      <c r="B42" s="44"/>
      <c r="C42" s="53"/>
      <c r="D42" s="53"/>
      <c r="E42" s="53"/>
      <c r="F42" s="44"/>
      <c r="G42" s="44"/>
      <c r="H42" s="44"/>
      <c r="I42" s="44"/>
      <c r="J42" s="44"/>
      <c r="K42" s="44"/>
      <c r="L42" s="44"/>
      <c r="M42" s="44"/>
      <c r="N42" s="44"/>
      <c r="O42" s="256"/>
    </row>
    <row r="43" spans="1:19" x14ac:dyDescent="0.25">
      <c r="A43" s="44"/>
      <c r="B43" s="44"/>
      <c r="C43" s="53"/>
      <c r="D43" s="53"/>
      <c r="E43" s="53"/>
      <c r="F43" s="44"/>
      <c r="G43" s="44"/>
      <c r="H43" s="44"/>
      <c r="I43" s="44"/>
      <c r="J43" s="44"/>
      <c r="K43" s="44"/>
      <c r="L43" s="44"/>
      <c r="M43" s="44"/>
      <c r="N43" s="44"/>
      <c r="O43" s="256"/>
    </row>
    <row r="44" spans="1:19" x14ac:dyDescent="0.25">
      <c r="A44" s="44"/>
      <c r="B44" s="44"/>
      <c r="C44" s="53"/>
      <c r="D44" s="53"/>
      <c r="E44" s="53"/>
      <c r="F44" s="44"/>
      <c r="G44" s="44"/>
      <c r="H44" s="44"/>
      <c r="I44" s="44"/>
      <c r="J44" s="44"/>
      <c r="K44" s="44"/>
      <c r="L44" s="44"/>
      <c r="M44" s="44"/>
      <c r="N44" s="44"/>
      <c r="O44" s="256"/>
    </row>
    <row r="45" spans="1:19" x14ac:dyDescent="0.25">
      <c r="A45" s="44"/>
      <c r="B45" s="44"/>
      <c r="C45" s="53"/>
      <c r="D45" s="53"/>
      <c r="E45" s="53"/>
      <c r="F45" s="44"/>
      <c r="G45" s="44"/>
      <c r="H45" s="44"/>
      <c r="I45" s="44"/>
      <c r="J45" s="44"/>
      <c r="K45" s="44"/>
      <c r="L45" s="44"/>
      <c r="M45" s="257"/>
      <c r="N45" s="44"/>
      <c r="O45" s="256"/>
    </row>
    <row r="46" spans="1:19" x14ac:dyDescent="0.25">
      <c r="A46" s="44"/>
      <c r="B46" s="44"/>
      <c r="C46" s="53"/>
      <c r="D46" s="53"/>
      <c r="E46" s="53"/>
      <c r="F46" s="44"/>
      <c r="G46" s="44"/>
      <c r="H46" s="44"/>
      <c r="I46" s="44"/>
      <c r="J46" s="44"/>
      <c r="K46" s="44"/>
      <c r="L46" s="44"/>
      <c r="M46" s="257"/>
      <c r="N46" s="44"/>
      <c r="O46" s="256"/>
    </row>
    <row r="47" spans="1:19" x14ac:dyDescent="0.25">
      <c r="A47" s="44"/>
      <c r="B47" s="44"/>
      <c r="C47" s="53"/>
      <c r="D47" s="53"/>
      <c r="E47" s="53"/>
      <c r="F47" s="44"/>
      <c r="G47" s="44"/>
      <c r="H47" s="44"/>
      <c r="I47" s="44"/>
      <c r="J47" s="44"/>
      <c r="K47" s="44"/>
      <c r="L47" s="44"/>
      <c r="M47" s="257"/>
      <c r="N47" s="44"/>
      <c r="O47" s="256"/>
    </row>
    <row r="48" spans="1:19" x14ac:dyDescent="0.25">
      <c r="A48" s="44"/>
      <c r="B48" s="44"/>
      <c r="C48" s="53"/>
      <c r="D48" s="53"/>
      <c r="E48" s="53"/>
      <c r="F48" s="44"/>
      <c r="G48" s="44"/>
      <c r="H48" s="44"/>
      <c r="I48" s="44"/>
      <c r="J48" s="44"/>
      <c r="K48" s="44"/>
      <c r="L48" s="44"/>
      <c r="M48" s="257"/>
      <c r="N48" s="44"/>
      <c r="O48" s="44"/>
    </row>
    <row r="49" spans="1:15" x14ac:dyDescent="0.25">
      <c r="A49" s="239"/>
      <c r="B49" s="239"/>
      <c r="C49" s="241"/>
      <c r="D49" s="241"/>
      <c r="E49" s="241"/>
      <c r="F49" s="239"/>
      <c r="G49" s="239"/>
      <c r="H49" s="239"/>
      <c r="I49" s="239"/>
      <c r="J49" s="239"/>
      <c r="K49" s="239"/>
      <c r="L49" s="239"/>
      <c r="M49" s="239"/>
      <c r="N49" s="239"/>
      <c r="O49" s="239"/>
    </row>
    <row r="50" spans="1:15" x14ac:dyDescent="0.25">
      <c r="A50" s="239"/>
      <c r="B50" s="239"/>
      <c r="C50" s="241"/>
      <c r="D50" s="241"/>
      <c r="E50" s="241"/>
      <c r="F50" s="239"/>
      <c r="G50" s="239"/>
      <c r="H50" s="239"/>
      <c r="I50" s="239"/>
      <c r="J50" s="239"/>
      <c r="K50" s="239"/>
      <c r="L50" s="239"/>
      <c r="M50" s="239"/>
      <c r="N50" s="239"/>
      <c r="O50" s="239"/>
    </row>
    <row r="51" spans="1:15" x14ac:dyDescent="0.25">
      <c r="A51" s="239"/>
      <c r="B51" s="239"/>
      <c r="C51" s="241"/>
      <c r="D51" s="241"/>
      <c r="E51" s="241"/>
      <c r="F51" s="239"/>
      <c r="G51" s="239"/>
      <c r="H51" s="239"/>
      <c r="I51" s="239"/>
      <c r="J51" s="239"/>
      <c r="K51" s="239"/>
      <c r="L51" s="239"/>
      <c r="M51" s="239"/>
      <c r="N51" s="239"/>
      <c r="O51" s="239"/>
    </row>
    <row r="52" spans="1:15" x14ac:dyDescent="0.25">
      <c r="A52" s="239"/>
      <c r="B52" s="239"/>
      <c r="C52" s="241"/>
      <c r="D52" s="241"/>
      <c r="E52" s="241"/>
      <c r="F52" s="239"/>
      <c r="G52" s="239"/>
      <c r="H52" s="239"/>
      <c r="I52" s="239"/>
      <c r="J52" s="239"/>
      <c r="K52" s="239"/>
      <c r="L52" s="239"/>
      <c r="M52" s="239"/>
      <c r="N52" s="239"/>
      <c r="O52" s="239"/>
    </row>
    <row r="53" spans="1:15" x14ac:dyDescent="0.25">
      <c r="A53" s="239"/>
      <c r="B53" s="241"/>
      <c r="C53" s="241"/>
      <c r="D53" s="241"/>
      <c r="E53" s="241"/>
      <c r="F53" s="239"/>
      <c r="G53" s="239"/>
      <c r="H53" s="239"/>
      <c r="I53" s="239"/>
      <c r="J53" s="239"/>
      <c r="K53" s="239"/>
      <c r="L53" s="239"/>
      <c r="M53" s="239"/>
      <c r="N53" s="239"/>
      <c r="O53" s="239"/>
    </row>
    <row r="54" spans="1:15" x14ac:dyDescent="0.25">
      <c r="A54" s="239"/>
      <c r="B54" s="241"/>
      <c r="C54" s="241"/>
      <c r="D54" s="241"/>
      <c r="E54" s="241"/>
      <c r="F54" s="239"/>
      <c r="G54" s="239"/>
      <c r="H54" s="239"/>
      <c r="I54" s="239"/>
      <c r="J54" s="239"/>
      <c r="K54" s="239"/>
      <c r="L54" s="239"/>
      <c r="M54" s="239"/>
      <c r="N54" s="239"/>
      <c r="O54" s="239"/>
    </row>
    <row r="55" spans="1:15" x14ac:dyDescent="0.25">
      <c r="A55" s="239"/>
      <c r="B55" s="241"/>
      <c r="C55" s="241"/>
      <c r="D55" s="241"/>
      <c r="E55" s="241"/>
      <c r="F55" s="239"/>
      <c r="G55" s="239"/>
      <c r="H55" s="239"/>
      <c r="I55" s="239"/>
      <c r="J55" s="239"/>
      <c r="K55" s="239"/>
      <c r="L55" s="239"/>
      <c r="M55" s="239"/>
      <c r="N55" s="239"/>
      <c r="O55" s="239"/>
    </row>
    <row r="56" spans="1:15" x14ac:dyDescent="0.25">
      <c r="A56" s="239"/>
      <c r="B56" s="241"/>
      <c r="C56" s="241"/>
      <c r="D56" s="241"/>
      <c r="E56" s="241"/>
      <c r="F56" s="239"/>
      <c r="G56" s="239"/>
      <c r="H56" s="239"/>
      <c r="I56" s="239"/>
      <c r="J56" s="239"/>
      <c r="K56" s="239"/>
      <c r="L56" s="239"/>
      <c r="M56" s="239"/>
      <c r="N56" s="239"/>
      <c r="O56" s="239"/>
    </row>
    <row r="57" spans="1:15" x14ac:dyDescent="0.25">
      <c r="A57" s="239"/>
      <c r="B57" s="241"/>
      <c r="C57" s="241"/>
      <c r="D57" s="241"/>
      <c r="E57" s="241"/>
      <c r="F57" s="239"/>
      <c r="G57" s="239"/>
      <c r="H57" s="239"/>
      <c r="I57" s="239"/>
      <c r="J57" s="239"/>
      <c r="K57" s="239"/>
      <c r="L57" s="239"/>
      <c r="M57" s="239"/>
      <c r="N57" s="239"/>
      <c r="O57" s="239"/>
    </row>
    <row r="58" spans="1:15" x14ac:dyDescent="0.25">
      <c r="A58" s="239"/>
      <c r="B58" s="241"/>
      <c r="C58" s="241"/>
      <c r="D58" s="241"/>
      <c r="E58" s="241"/>
      <c r="F58" s="239"/>
      <c r="G58" s="239"/>
      <c r="H58" s="239"/>
      <c r="I58" s="239"/>
      <c r="J58" s="239"/>
      <c r="K58" s="239"/>
      <c r="L58" s="239"/>
      <c r="M58" s="239"/>
      <c r="N58" s="239"/>
      <c r="O58" s="239"/>
    </row>
    <row r="59" spans="1:15" x14ac:dyDescent="0.25">
      <c r="A59" s="239"/>
      <c r="B59" s="241"/>
      <c r="C59" s="241"/>
      <c r="D59" s="241"/>
      <c r="E59" s="241"/>
      <c r="F59" s="239"/>
      <c r="G59" s="239"/>
      <c r="H59" s="239"/>
      <c r="I59" s="239"/>
      <c r="J59" s="239"/>
      <c r="K59" s="239"/>
      <c r="L59" s="239"/>
      <c r="M59" s="239"/>
      <c r="N59" s="239"/>
      <c r="O59" s="239"/>
    </row>
    <row r="60" spans="1:15" x14ac:dyDescent="0.25">
      <c r="A60" s="239"/>
      <c r="B60" s="241"/>
      <c r="C60" s="241"/>
      <c r="D60" s="241"/>
      <c r="E60" s="241"/>
      <c r="F60" s="239"/>
      <c r="G60" s="239"/>
      <c r="H60" s="239"/>
      <c r="I60" s="239"/>
      <c r="J60" s="239"/>
      <c r="K60" s="239"/>
      <c r="L60" s="239"/>
      <c r="M60" s="239"/>
      <c r="N60" s="239"/>
      <c r="O60" s="239"/>
    </row>
  </sheetData>
  <mergeCells count="24">
    <mergeCell ref="A32:O32"/>
    <mergeCell ref="A2:C2"/>
    <mergeCell ref="D2:E2"/>
    <mergeCell ref="J2:O2"/>
    <mergeCell ref="A3:C3"/>
    <mergeCell ref="D3:E3"/>
    <mergeCell ref="J3:O3"/>
    <mergeCell ref="B4:B5"/>
    <mergeCell ref="C4:C5"/>
    <mergeCell ref="D4:D5"/>
    <mergeCell ref="E4:E5"/>
    <mergeCell ref="F4:F5"/>
    <mergeCell ref="H40:N40"/>
    <mergeCell ref="H41:N41"/>
    <mergeCell ref="A38:G38"/>
    <mergeCell ref="A1:O1"/>
    <mergeCell ref="H39:N39"/>
    <mergeCell ref="G4:G5"/>
    <mergeCell ref="H4:K4"/>
    <mergeCell ref="L4:N4"/>
    <mergeCell ref="O4:O5"/>
    <mergeCell ref="A31:G31"/>
    <mergeCell ref="A33:O33"/>
    <mergeCell ref="A4:A5"/>
  </mergeCells>
  <phoneticPr fontId="10" type="noConversion"/>
  <pageMargins left="0.31496062992125984" right="0.31496062992125984" top="0.39370078740157483" bottom="0.39370078740157483" header="0.31496062992125984" footer="0.31496062992125984"/>
  <pageSetup paperSize="9" scale="4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="80" zoomScaleNormal="80" workbookViewId="0">
      <selection activeCell="B16" sqref="B16"/>
    </sheetView>
  </sheetViews>
  <sheetFormatPr defaultRowHeight="14.25" x14ac:dyDescent="0.25"/>
  <cols>
    <col min="1" max="1" width="5.28515625" style="298" customWidth="1"/>
    <col min="2" max="2" width="49.28515625" style="298" customWidth="1"/>
    <col min="3" max="3" width="17" style="298" bestFit="1" customWidth="1"/>
    <col min="4" max="4" width="28" style="298" bestFit="1" customWidth="1"/>
    <col min="5" max="5" width="9.140625" style="298"/>
    <col min="6" max="6" width="12.7109375" style="298" bestFit="1" customWidth="1"/>
    <col min="7" max="7" width="15.140625" style="298" customWidth="1"/>
    <col min="8" max="8" width="15.42578125" style="298" bestFit="1" customWidth="1"/>
    <col min="9" max="9" width="13.5703125" style="298" bestFit="1" customWidth="1"/>
    <col min="10" max="10" width="14.5703125" style="298" bestFit="1" customWidth="1"/>
    <col min="11" max="11" width="15.42578125" style="298" bestFit="1" customWidth="1"/>
    <col min="12" max="12" width="8.5703125" style="298" bestFit="1" customWidth="1"/>
    <col min="13" max="13" width="13.28515625" style="298" customWidth="1"/>
    <col min="14" max="14" width="12.28515625" style="298" customWidth="1"/>
    <col min="15" max="15" width="24.140625" style="298" customWidth="1"/>
    <col min="16" max="16384" width="9.140625" style="298"/>
  </cols>
  <sheetData>
    <row r="1" spans="1:15" ht="59.25" customHeight="1" x14ac:dyDescent="0.25">
      <c r="A1" s="230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/>
    </row>
    <row r="2" spans="1:15" ht="18" x14ac:dyDescent="0.25">
      <c r="A2" s="172" t="s">
        <v>1</v>
      </c>
      <c r="B2" s="173"/>
      <c r="C2" s="174"/>
      <c r="D2" s="175" t="s">
        <v>2</v>
      </c>
      <c r="E2" s="176"/>
      <c r="F2" s="177" t="s">
        <v>3</v>
      </c>
      <c r="G2" s="178" t="s">
        <v>4</v>
      </c>
      <c r="H2" s="178" t="s">
        <v>38</v>
      </c>
      <c r="I2" s="178" t="s">
        <v>5</v>
      </c>
      <c r="J2" s="179" t="s">
        <v>6</v>
      </c>
      <c r="K2" s="179"/>
      <c r="L2" s="179"/>
      <c r="M2" s="179"/>
      <c r="N2" s="179"/>
      <c r="O2" s="180"/>
    </row>
    <row r="3" spans="1:15" ht="45" customHeight="1" x14ac:dyDescent="0.25">
      <c r="A3" s="181" t="s">
        <v>162</v>
      </c>
      <c r="B3" s="182"/>
      <c r="C3" s="183"/>
      <c r="D3" s="184" t="s">
        <v>160</v>
      </c>
      <c r="E3" s="185"/>
      <c r="F3" s="186" t="s">
        <v>159</v>
      </c>
      <c r="G3" s="221" t="s">
        <v>158</v>
      </c>
      <c r="H3" s="188">
        <v>20</v>
      </c>
      <c r="I3" s="189">
        <v>4.8</v>
      </c>
      <c r="J3" s="222" t="s">
        <v>7</v>
      </c>
      <c r="K3" s="222"/>
      <c r="L3" s="222"/>
      <c r="M3" s="222"/>
      <c r="N3" s="222"/>
      <c r="O3" s="223"/>
    </row>
    <row r="4" spans="1:15" ht="15" customHeight="1" x14ac:dyDescent="0.25">
      <c r="A4" s="116" t="s">
        <v>8</v>
      </c>
      <c r="B4" s="118" t="s">
        <v>9</v>
      </c>
      <c r="C4" s="120" t="s">
        <v>10</v>
      </c>
      <c r="D4" s="121" t="s">
        <v>11</v>
      </c>
      <c r="E4" s="121" t="s">
        <v>12</v>
      </c>
      <c r="F4" s="121" t="s">
        <v>13</v>
      </c>
      <c r="G4" s="121" t="s">
        <v>14</v>
      </c>
      <c r="H4" s="224" t="s">
        <v>15</v>
      </c>
      <c r="I4" s="225"/>
      <c r="J4" s="225"/>
      <c r="K4" s="226"/>
      <c r="L4" s="227" t="s">
        <v>16</v>
      </c>
      <c r="M4" s="227"/>
      <c r="N4" s="227"/>
      <c r="O4" s="228" t="s">
        <v>17</v>
      </c>
    </row>
    <row r="5" spans="1:15" ht="54.75" customHeight="1" x14ac:dyDescent="0.25">
      <c r="A5" s="117"/>
      <c r="B5" s="119"/>
      <c r="C5" s="120"/>
      <c r="D5" s="121"/>
      <c r="E5" s="121"/>
      <c r="F5" s="121"/>
      <c r="G5" s="121"/>
      <c r="H5" s="97" t="s">
        <v>18</v>
      </c>
      <c r="I5" s="97" t="s">
        <v>19</v>
      </c>
      <c r="J5" s="97" t="s">
        <v>20</v>
      </c>
      <c r="K5" s="96" t="s">
        <v>21</v>
      </c>
      <c r="L5" s="229" t="s">
        <v>22</v>
      </c>
      <c r="M5" s="97" t="s">
        <v>18</v>
      </c>
      <c r="N5" s="97" t="s">
        <v>19</v>
      </c>
      <c r="O5" s="228"/>
    </row>
    <row r="6" spans="1:15" ht="15" x14ac:dyDescent="0.25">
      <c r="A6" s="203">
        <v>1</v>
      </c>
      <c r="B6" s="163" t="s">
        <v>110</v>
      </c>
      <c r="C6" s="259" t="s">
        <v>0</v>
      </c>
      <c r="D6" s="147" t="s">
        <v>113</v>
      </c>
      <c r="E6" s="141">
        <v>1</v>
      </c>
      <c r="F6" s="142" t="s">
        <v>114</v>
      </c>
      <c r="G6" s="152">
        <v>45016</v>
      </c>
      <c r="H6" s="149">
        <v>418</v>
      </c>
      <c r="I6" s="143">
        <v>96</v>
      </c>
      <c r="J6" s="144"/>
      <c r="K6" s="143">
        <v>514</v>
      </c>
      <c r="L6" s="145"/>
      <c r="M6" s="144"/>
      <c r="N6" s="144"/>
      <c r="O6" s="204">
        <f>SUM(H6+I6)</f>
        <v>514</v>
      </c>
    </row>
    <row r="7" spans="1:15" ht="15" x14ac:dyDescent="0.25">
      <c r="A7" s="203">
        <v>2</v>
      </c>
      <c r="B7" s="163" t="s">
        <v>119</v>
      </c>
      <c r="C7" s="260" t="s">
        <v>0</v>
      </c>
      <c r="D7" s="147" t="s">
        <v>116</v>
      </c>
      <c r="E7" s="141">
        <v>1</v>
      </c>
      <c r="F7" s="142" t="s">
        <v>120</v>
      </c>
      <c r="G7" s="152">
        <v>45291</v>
      </c>
      <c r="H7" s="149">
        <v>418</v>
      </c>
      <c r="I7" s="143">
        <v>96</v>
      </c>
      <c r="J7" s="144"/>
      <c r="K7" s="143">
        <v>514</v>
      </c>
      <c r="L7" s="145"/>
      <c r="M7" s="144"/>
      <c r="N7" s="144"/>
      <c r="O7" s="204">
        <f>SUM(H7+I7)</f>
        <v>514</v>
      </c>
    </row>
    <row r="8" spans="1:15" ht="15" x14ac:dyDescent="0.25">
      <c r="A8" s="203">
        <v>3</v>
      </c>
      <c r="B8" s="163" t="s">
        <v>128</v>
      </c>
      <c r="C8" s="259" t="s">
        <v>0</v>
      </c>
      <c r="D8" s="147" t="s">
        <v>127</v>
      </c>
      <c r="E8" s="141">
        <v>1</v>
      </c>
      <c r="F8" s="142" t="s">
        <v>126</v>
      </c>
      <c r="G8" s="152">
        <v>44782</v>
      </c>
      <c r="H8" s="149">
        <v>418</v>
      </c>
      <c r="I8" s="143">
        <v>96</v>
      </c>
      <c r="J8" s="144"/>
      <c r="K8" s="143">
        <v>514</v>
      </c>
      <c r="L8" s="205">
        <v>10</v>
      </c>
      <c r="M8" s="144">
        <v>139.33000000000001</v>
      </c>
      <c r="N8" s="144">
        <v>48</v>
      </c>
      <c r="O8" s="204">
        <f>SUM(K8-M8-N8)</f>
        <v>326.66999999999996</v>
      </c>
    </row>
    <row r="9" spans="1:15" ht="15" x14ac:dyDescent="0.25">
      <c r="A9" s="203">
        <v>4</v>
      </c>
      <c r="B9" s="258" t="s">
        <v>147</v>
      </c>
      <c r="C9" s="261" t="s">
        <v>144</v>
      </c>
      <c r="D9" s="140" t="s">
        <v>89</v>
      </c>
      <c r="E9" s="141">
        <v>1</v>
      </c>
      <c r="F9" s="142" t="s">
        <v>145</v>
      </c>
      <c r="G9" s="142" t="s">
        <v>146</v>
      </c>
      <c r="H9" s="143">
        <v>630</v>
      </c>
      <c r="I9" s="143">
        <v>96</v>
      </c>
      <c r="J9" s="144"/>
      <c r="K9" s="143">
        <v>726</v>
      </c>
      <c r="L9" s="145"/>
      <c r="M9" s="144"/>
      <c r="N9" s="144">
        <v>4.8</v>
      </c>
      <c r="O9" s="204">
        <f>SUM(K9-N9)</f>
        <v>721.2</v>
      </c>
    </row>
    <row r="10" spans="1:15" ht="15" x14ac:dyDescent="0.25">
      <c r="A10" s="203">
        <v>5</v>
      </c>
      <c r="B10" s="258" t="s">
        <v>108</v>
      </c>
      <c r="C10" s="261" t="s">
        <v>0</v>
      </c>
      <c r="D10" s="140" t="s">
        <v>112</v>
      </c>
      <c r="E10" s="141">
        <v>1</v>
      </c>
      <c r="F10" s="142" t="s">
        <v>114</v>
      </c>
      <c r="G10" s="152">
        <v>45016</v>
      </c>
      <c r="H10" s="143">
        <v>418</v>
      </c>
      <c r="I10" s="143">
        <v>96</v>
      </c>
      <c r="J10" s="144"/>
      <c r="K10" s="143">
        <v>514</v>
      </c>
      <c r="L10" s="145"/>
      <c r="M10" s="144"/>
      <c r="N10" s="144"/>
      <c r="O10" s="204">
        <f>SUM(H10+I10)</f>
        <v>514</v>
      </c>
    </row>
    <row r="11" spans="1:15" ht="15" x14ac:dyDescent="0.25">
      <c r="A11" s="203">
        <v>6</v>
      </c>
      <c r="B11" s="163" t="s">
        <v>68</v>
      </c>
      <c r="C11" s="140" t="s">
        <v>74</v>
      </c>
      <c r="D11" s="147" t="s">
        <v>89</v>
      </c>
      <c r="E11" s="141">
        <v>1</v>
      </c>
      <c r="F11" s="142" t="s">
        <v>79</v>
      </c>
      <c r="G11" s="206" t="s">
        <v>85</v>
      </c>
      <c r="H11" s="143">
        <v>418</v>
      </c>
      <c r="I11" s="143">
        <v>96</v>
      </c>
      <c r="J11" s="144"/>
      <c r="K11" s="143">
        <v>514</v>
      </c>
      <c r="L11" s="145"/>
      <c r="M11" s="144"/>
      <c r="N11" s="144"/>
      <c r="O11" s="204">
        <f t="shared" ref="O11:O12" si="0">SUM(H11+I11)</f>
        <v>514</v>
      </c>
    </row>
    <row r="12" spans="1:15" ht="15" x14ac:dyDescent="0.25">
      <c r="A12" s="203">
        <v>7</v>
      </c>
      <c r="B12" s="163" t="s">
        <v>121</v>
      </c>
      <c r="C12" s="140" t="s">
        <v>0</v>
      </c>
      <c r="D12" s="147" t="s">
        <v>122</v>
      </c>
      <c r="E12" s="141">
        <v>1</v>
      </c>
      <c r="F12" s="142" t="s">
        <v>118</v>
      </c>
      <c r="G12" s="152">
        <v>45057</v>
      </c>
      <c r="H12" s="149">
        <v>418</v>
      </c>
      <c r="I12" s="143">
        <v>96</v>
      </c>
      <c r="J12" s="144"/>
      <c r="K12" s="143">
        <v>514</v>
      </c>
      <c r="L12" s="145"/>
      <c r="M12" s="144"/>
      <c r="N12" s="144"/>
      <c r="O12" s="204">
        <f t="shared" si="0"/>
        <v>514</v>
      </c>
    </row>
    <row r="13" spans="1:15" ht="15" x14ac:dyDescent="0.25">
      <c r="A13" s="207" t="s">
        <v>90</v>
      </c>
      <c r="B13" s="208"/>
      <c r="C13" s="208"/>
      <c r="D13" s="208"/>
      <c r="E13" s="208"/>
      <c r="F13" s="208"/>
      <c r="G13" s="208"/>
      <c r="H13" s="209">
        <v>3138</v>
      </c>
      <c r="I13" s="209">
        <v>672</v>
      </c>
      <c r="J13" s="209"/>
      <c r="K13" s="209">
        <v>3810</v>
      </c>
      <c r="L13" s="210"/>
      <c r="M13" s="209">
        <v>139.33000000000001</v>
      </c>
      <c r="N13" s="209">
        <v>52.8</v>
      </c>
      <c r="O13" s="211">
        <v>3617.87</v>
      </c>
    </row>
    <row r="14" spans="1:15" x14ac:dyDescent="0.25">
      <c r="A14" s="233"/>
      <c r="B14" s="1"/>
      <c r="C14" s="46"/>
      <c r="D14" s="1"/>
      <c r="E14" s="53"/>
      <c r="F14" s="52"/>
      <c r="G14" s="44"/>
      <c r="H14" s="4"/>
      <c r="I14" s="4"/>
      <c r="J14" s="4"/>
      <c r="K14" s="4"/>
      <c r="L14" s="29"/>
      <c r="M14" s="4"/>
      <c r="N14" s="4"/>
      <c r="O14" s="5"/>
    </row>
    <row r="15" spans="1:15" x14ac:dyDescent="0.25">
      <c r="A15" s="111" t="s">
        <v>24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</row>
    <row r="16" spans="1:15" ht="57" customHeight="1" x14ac:dyDescent="0.25">
      <c r="A16" s="94" t="s">
        <v>8</v>
      </c>
      <c r="B16" s="10" t="s">
        <v>9</v>
      </c>
      <c r="C16" s="14" t="s">
        <v>10</v>
      </c>
      <c r="D16" s="10"/>
      <c r="E16" s="10" t="s">
        <v>12</v>
      </c>
      <c r="F16" s="14" t="s">
        <v>25</v>
      </c>
      <c r="G16" s="15" t="s">
        <v>26</v>
      </c>
      <c r="H16" s="10" t="s">
        <v>18</v>
      </c>
      <c r="I16" s="10" t="s">
        <v>19</v>
      </c>
      <c r="J16" s="10" t="s">
        <v>27</v>
      </c>
      <c r="K16" s="10" t="s">
        <v>21</v>
      </c>
      <c r="L16" s="12" t="s">
        <v>22</v>
      </c>
      <c r="M16" s="10" t="s">
        <v>23</v>
      </c>
      <c r="N16" s="10" t="s">
        <v>28</v>
      </c>
      <c r="O16" s="13" t="s">
        <v>17</v>
      </c>
    </row>
    <row r="17" spans="1:15" x14ac:dyDescent="0.25">
      <c r="A17" s="47">
        <v>1</v>
      </c>
      <c r="B17" s="98"/>
      <c r="C17" s="48"/>
      <c r="D17" s="49"/>
      <c r="E17" s="31"/>
      <c r="F17" s="50"/>
      <c r="G17" s="32"/>
      <c r="H17" s="212"/>
      <c r="I17" s="212"/>
      <c r="J17" s="213"/>
      <c r="K17" s="214"/>
      <c r="L17" s="215"/>
      <c r="M17" s="216"/>
      <c r="N17" s="216"/>
      <c r="O17" s="217"/>
    </row>
    <row r="18" spans="1:15" x14ac:dyDescent="0.25">
      <c r="A18" s="109" t="s">
        <v>91</v>
      </c>
      <c r="B18" s="110"/>
      <c r="C18" s="110"/>
      <c r="D18" s="110"/>
      <c r="E18" s="110"/>
      <c r="F18" s="110"/>
      <c r="G18" s="110"/>
      <c r="H18" s="69"/>
      <c r="I18" s="69">
        <f>SUM(I17:I17)</f>
        <v>0</v>
      </c>
      <c r="J18" s="69">
        <f>SUM(J17:J17)</f>
        <v>0</v>
      </c>
      <c r="K18" s="69">
        <v>0</v>
      </c>
      <c r="L18" s="218" t="s">
        <v>30</v>
      </c>
      <c r="M18" s="219">
        <f>SUM(M17:M17)</f>
        <v>0</v>
      </c>
      <c r="N18" s="219">
        <f>SUM(N17:N17)</f>
        <v>0</v>
      </c>
      <c r="O18" s="220">
        <v>0</v>
      </c>
    </row>
    <row r="19" spans="1:15" x14ac:dyDescent="0.25">
      <c r="A19" s="43"/>
      <c r="B19" s="44"/>
      <c r="C19" s="52"/>
      <c r="D19" s="53"/>
      <c r="E19" s="53"/>
      <c r="F19" s="52"/>
      <c r="G19" s="44"/>
      <c r="H19" s="44"/>
      <c r="I19" s="44"/>
      <c r="J19" s="44"/>
      <c r="K19" s="44"/>
      <c r="L19" s="44"/>
      <c r="M19" s="44"/>
      <c r="N19" s="44"/>
      <c r="O19" s="234"/>
    </row>
    <row r="20" spans="1:15" x14ac:dyDescent="0.25">
      <c r="A20" s="122" t="s">
        <v>92</v>
      </c>
      <c r="B20" s="123"/>
      <c r="C20" s="123"/>
      <c r="D20" s="123"/>
      <c r="E20" s="123"/>
      <c r="F20" s="123"/>
      <c r="G20" s="123"/>
      <c r="H20" s="72">
        <v>3138</v>
      </c>
      <c r="I20" s="77">
        <v>672</v>
      </c>
      <c r="J20" s="78"/>
      <c r="K20" s="72">
        <v>3810</v>
      </c>
      <c r="L20" s="79"/>
      <c r="M20" s="74">
        <f>M18+M13</f>
        <v>139.33000000000001</v>
      </c>
      <c r="N20" s="80">
        <f>N18+N13</f>
        <v>52.8</v>
      </c>
      <c r="O20" s="76">
        <v>3617.87</v>
      </c>
    </row>
    <row r="21" spans="1:15" x14ac:dyDescent="0.25">
      <c r="A21" s="43" t="s">
        <v>150</v>
      </c>
      <c r="B21" s="44"/>
      <c r="C21" s="52"/>
      <c r="D21" s="53"/>
      <c r="E21" s="53"/>
      <c r="F21" s="52"/>
      <c r="G21" s="44"/>
      <c r="H21" s="106" t="s">
        <v>93</v>
      </c>
      <c r="I21" s="107"/>
      <c r="J21" s="107"/>
      <c r="K21" s="107"/>
      <c r="L21" s="107"/>
      <c r="M21" s="107"/>
      <c r="N21" s="107"/>
      <c r="O21" s="66">
        <v>30</v>
      </c>
    </row>
    <row r="22" spans="1:15" x14ac:dyDescent="0.25">
      <c r="A22" s="43"/>
      <c r="B22" s="44"/>
      <c r="C22" s="52"/>
      <c r="D22" s="53"/>
      <c r="E22" s="53"/>
      <c r="F22" s="52"/>
      <c r="G22" s="44"/>
      <c r="H22" s="124" t="s">
        <v>94</v>
      </c>
      <c r="I22" s="125"/>
      <c r="J22" s="125"/>
      <c r="K22" s="125"/>
      <c r="L22" s="125"/>
      <c r="M22" s="125"/>
      <c r="N22" s="125"/>
      <c r="O22" s="67">
        <v>210</v>
      </c>
    </row>
    <row r="23" spans="1:15" ht="15.75" thickBot="1" x14ac:dyDescent="0.3">
      <c r="A23" s="235"/>
      <c r="B23" s="236"/>
      <c r="C23" s="237"/>
      <c r="D23" s="238"/>
      <c r="E23" s="238"/>
      <c r="F23" s="237"/>
      <c r="G23" s="236"/>
      <c r="H23" s="126" t="s">
        <v>95</v>
      </c>
      <c r="I23" s="127"/>
      <c r="J23" s="127"/>
      <c r="K23" s="127"/>
      <c r="L23" s="127"/>
      <c r="M23" s="127"/>
      <c r="N23" s="127"/>
      <c r="O23" s="84">
        <f>SUM(O20+O22)</f>
        <v>3827.87</v>
      </c>
    </row>
    <row r="24" spans="1:15" x14ac:dyDescent="0.25">
      <c r="A24" s="239"/>
      <c r="B24" s="239"/>
      <c r="C24" s="240"/>
      <c r="D24" s="241"/>
      <c r="E24" s="241"/>
      <c r="F24" s="240"/>
      <c r="G24" s="239"/>
      <c r="H24" s="239"/>
      <c r="I24" s="239"/>
      <c r="J24" s="239"/>
      <c r="K24" s="239"/>
      <c r="L24" s="239"/>
      <c r="M24" s="239"/>
      <c r="N24" s="239"/>
      <c r="O24" s="242"/>
    </row>
    <row r="25" spans="1:15" ht="15" x14ac:dyDescent="0.25">
      <c r="A25" s="243"/>
      <c r="B25" s="243"/>
      <c r="C25" s="244"/>
      <c r="D25" s="245"/>
      <c r="E25" s="245"/>
      <c r="F25" s="244"/>
      <c r="G25" s="243"/>
      <c r="H25" s="243"/>
      <c r="I25" s="243"/>
      <c r="J25" s="243"/>
      <c r="K25" s="243"/>
      <c r="L25" s="243"/>
      <c r="M25" s="243"/>
      <c r="N25" s="243"/>
      <c r="O25" s="246"/>
    </row>
  </sheetData>
  <mergeCells count="24">
    <mergeCell ref="A18:G18"/>
    <mergeCell ref="A20:G20"/>
    <mergeCell ref="H21:N21"/>
    <mergeCell ref="H22:N22"/>
    <mergeCell ref="H23:N23"/>
    <mergeCell ref="A15:O15"/>
    <mergeCell ref="A4:A5"/>
    <mergeCell ref="B4:B5"/>
    <mergeCell ref="C4:C5"/>
    <mergeCell ref="D4:D5"/>
    <mergeCell ref="E4:E5"/>
    <mergeCell ref="F4:F5"/>
    <mergeCell ref="G4:G5"/>
    <mergeCell ref="H4:K4"/>
    <mergeCell ref="L4:N4"/>
    <mergeCell ref="O4:O5"/>
    <mergeCell ref="A13:G13"/>
    <mergeCell ref="A1:O1"/>
    <mergeCell ref="A2:C2"/>
    <mergeCell ref="D2:E2"/>
    <mergeCell ref="J2:O2"/>
    <mergeCell ref="A3:C3"/>
    <mergeCell ref="D3:E3"/>
    <mergeCell ref="J3:O3"/>
  </mergeCells>
  <phoneticPr fontId="10" type="noConversion"/>
  <pageMargins left="0.511811024" right="0.511811024" top="0.78740157499999996" bottom="0.78740157499999996" header="0.31496062000000002" footer="0.31496062000000002"/>
  <pageSetup paperSize="9" scale="4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="80" zoomScaleNormal="80" zoomScaleSheetLayoutView="71" workbookViewId="0">
      <selection activeCell="C33" sqref="C33"/>
    </sheetView>
  </sheetViews>
  <sheetFormatPr defaultRowHeight="14.25" x14ac:dyDescent="0.25"/>
  <cols>
    <col min="1" max="1" width="6.28515625" style="298" customWidth="1"/>
    <col min="2" max="2" width="44.42578125" style="298" customWidth="1"/>
    <col min="3" max="3" width="20.42578125" style="298" customWidth="1"/>
    <col min="4" max="4" width="30.140625" style="298" customWidth="1"/>
    <col min="5" max="5" width="6.42578125" style="298" customWidth="1"/>
    <col min="6" max="6" width="14" style="298" customWidth="1"/>
    <col min="7" max="7" width="14.85546875" style="298" customWidth="1"/>
    <col min="8" max="8" width="17.28515625" style="298" customWidth="1"/>
    <col min="9" max="9" width="15.5703125" style="298" customWidth="1"/>
    <col min="10" max="10" width="15.28515625" style="298" customWidth="1"/>
    <col min="11" max="11" width="16.140625" style="298" customWidth="1"/>
    <col min="12" max="12" width="10.7109375" style="298" bestFit="1" customWidth="1"/>
    <col min="13" max="13" width="14" style="298" customWidth="1"/>
    <col min="14" max="14" width="14.5703125" style="298" customWidth="1"/>
    <col min="15" max="15" width="18.140625" style="298" customWidth="1"/>
    <col min="16" max="16" width="9.140625" style="298"/>
    <col min="17" max="18" width="9.140625" style="299"/>
    <col min="19" max="19" width="14.5703125" style="299" bestFit="1" customWidth="1"/>
    <col min="20" max="20" width="14.28515625" style="299" bestFit="1" customWidth="1"/>
    <col min="21" max="21" width="9.140625" style="299"/>
    <col min="22" max="22" width="13.85546875" style="299" bestFit="1" customWidth="1"/>
    <col min="23" max="23" width="9.140625" style="299"/>
    <col min="24" max="24" width="11.5703125" style="299" bestFit="1" customWidth="1"/>
    <col min="25" max="25" width="11.140625" style="299" bestFit="1" customWidth="1"/>
    <col min="26" max="26" width="13.42578125" style="299" bestFit="1" customWidth="1"/>
    <col min="27" max="16384" width="9.140625" style="298"/>
  </cols>
  <sheetData>
    <row r="1" spans="1:26" ht="78" customHeight="1" x14ac:dyDescent="0.25">
      <c r="A1" s="353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5"/>
    </row>
    <row r="2" spans="1:26" ht="18" x14ac:dyDescent="0.25">
      <c r="A2" s="290" t="s">
        <v>1</v>
      </c>
      <c r="B2" s="291"/>
      <c r="C2" s="291"/>
      <c r="D2" s="294" t="s">
        <v>2</v>
      </c>
      <c r="E2" s="294"/>
      <c r="F2" s="295" t="s">
        <v>3</v>
      </c>
      <c r="G2" s="295" t="s">
        <v>4</v>
      </c>
      <c r="H2" s="295" t="s">
        <v>38</v>
      </c>
      <c r="I2" s="295" t="s">
        <v>5</v>
      </c>
      <c r="J2" s="294" t="s">
        <v>6</v>
      </c>
      <c r="K2" s="294"/>
      <c r="L2" s="294"/>
      <c r="M2" s="294"/>
      <c r="N2" s="294"/>
      <c r="O2" s="296"/>
    </row>
    <row r="3" spans="1:26" ht="56.25" customHeight="1" x14ac:dyDescent="0.25">
      <c r="A3" s="290" t="s">
        <v>163</v>
      </c>
      <c r="B3" s="291"/>
      <c r="C3" s="291"/>
      <c r="D3" s="292" t="s">
        <v>160</v>
      </c>
      <c r="E3" s="292"/>
      <c r="F3" s="187" t="s">
        <v>159</v>
      </c>
      <c r="G3" s="221" t="s">
        <v>158</v>
      </c>
      <c r="H3" s="188">
        <v>20</v>
      </c>
      <c r="I3" s="189">
        <v>4.8</v>
      </c>
      <c r="J3" s="190" t="s">
        <v>7</v>
      </c>
      <c r="K3" s="190"/>
      <c r="L3" s="190"/>
      <c r="M3" s="190"/>
      <c r="N3" s="190"/>
      <c r="O3" s="191"/>
    </row>
    <row r="4" spans="1:26" x14ac:dyDescent="0.25">
      <c r="A4" s="356" t="s">
        <v>8</v>
      </c>
      <c r="B4" s="108" t="s">
        <v>9</v>
      </c>
      <c r="C4" s="108" t="s">
        <v>10</v>
      </c>
      <c r="D4" s="108" t="s">
        <v>11</v>
      </c>
      <c r="E4" s="108" t="s">
        <v>12</v>
      </c>
      <c r="F4" s="108" t="s">
        <v>13</v>
      </c>
      <c r="G4" s="108" t="s">
        <v>14</v>
      </c>
      <c r="H4" s="293" t="s">
        <v>15</v>
      </c>
      <c r="I4" s="293"/>
      <c r="J4" s="293"/>
      <c r="K4" s="293"/>
      <c r="L4" s="247" t="s">
        <v>16</v>
      </c>
      <c r="M4" s="247"/>
      <c r="N4" s="247"/>
      <c r="O4" s="196" t="s">
        <v>17</v>
      </c>
    </row>
    <row r="5" spans="1:26" ht="54" customHeight="1" x14ac:dyDescent="0.25">
      <c r="A5" s="356"/>
      <c r="B5" s="108"/>
      <c r="C5" s="108"/>
      <c r="D5" s="108"/>
      <c r="E5" s="108"/>
      <c r="F5" s="108"/>
      <c r="G5" s="108"/>
      <c r="H5" s="93" t="s">
        <v>18</v>
      </c>
      <c r="I5" s="93" t="s">
        <v>19</v>
      </c>
      <c r="J5" s="93" t="s">
        <v>20</v>
      </c>
      <c r="K5" s="93" t="s">
        <v>21</v>
      </c>
      <c r="L5" s="197" t="s">
        <v>22</v>
      </c>
      <c r="M5" s="93" t="s">
        <v>23</v>
      </c>
      <c r="N5" s="93" t="s">
        <v>19</v>
      </c>
      <c r="O5" s="196"/>
    </row>
    <row r="6" spans="1:26" s="239" customFormat="1" ht="15" x14ac:dyDescent="0.25">
      <c r="A6" s="203">
        <v>1</v>
      </c>
      <c r="B6" s="163" t="s">
        <v>109</v>
      </c>
      <c r="C6" s="147" t="s">
        <v>0</v>
      </c>
      <c r="D6" s="147" t="s">
        <v>98</v>
      </c>
      <c r="E6" s="141">
        <v>1</v>
      </c>
      <c r="F6" s="142" t="s">
        <v>114</v>
      </c>
      <c r="G6" s="152">
        <v>45016</v>
      </c>
      <c r="H6" s="277">
        <v>418</v>
      </c>
      <c r="I6" s="277">
        <v>96</v>
      </c>
      <c r="J6" s="278"/>
      <c r="K6" s="277">
        <v>514</v>
      </c>
      <c r="L6" s="145"/>
      <c r="M6" s="143"/>
      <c r="N6" s="143"/>
      <c r="O6" s="279">
        <f>SUM(H6+I6)</f>
        <v>514</v>
      </c>
      <c r="Q6" s="297"/>
      <c r="R6" s="297"/>
      <c r="S6" s="262"/>
      <c r="T6" s="263"/>
      <c r="U6" s="264"/>
      <c r="V6" s="265"/>
      <c r="W6" s="266"/>
      <c r="X6" s="267"/>
      <c r="Y6" s="267"/>
      <c r="Z6" s="268"/>
    </row>
    <row r="7" spans="1:26" s="239" customFormat="1" ht="15" x14ac:dyDescent="0.25">
      <c r="A7" s="203">
        <v>2</v>
      </c>
      <c r="B7" s="163" t="s">
        <v>63</v>
      </c>
      <c r="C7" s="280" t="s">
        <v>0</v>
      </c>
      <c r="D7" s="287" t="s">
        <v>98</v>
      </c>
      <c r="E7" s="141">
        <v>1</v>
      </c>
      <c r="F7" s="148">
        <v>44440</v>
      </c>
      <c r="G7" s="142" t="s">
        <v>59</v>
      </c>
      <c r="H7" s="277">
        <v>418</v>
      </c>
      <c r="I7" s="277">
        <v>96</v>
      </c>
      <c r="J7" s="278"/>
      <c r="K7" s="277">
        <v>514</v>
      </c>
      <c r="L7" s="145"/>
      <c r="M7" s="143"/>
      <c r="N7" s="143"/>
      <c r="O7" s="279">
        <f t="shared" ref="O7:O12" si="0">SUM(H7+I7)</f>
        <v>514</v>
      </c>
      <c r="Q7" s="297"/>
      <c r="R7" s="297"/>
      <c r="S7" s="262"/>
      <c r="T7" s="263"/>
      <c r="U7" s="264"/>
      <c r="V7" s="265"/>
      <c r="W7" s="266"/>
      <c r="X7" s="267"/>
      <c r="Y7" s="267"/>
      <c r="Z7" s="268"/>
    </row>
    <row r="8" spans="1:26" s="239" customFormat="1" ht="15" x14ac:dyDescent="0.25">
      <c r="A8" s="203">
        <v>3</v>
      </c>
      <c r="B8" s="163" t="s">
        <v>64</v>
      </c>
      <c r="C8" s="280" t="s">
        <v>0</v>
      </c>
      <c r="D8" s="147" t="s">
        <v>97</v>
      </c>
      <c r="E8" s="141">
        <v>1</v>
      </c>
      <c r="F8" s="148">
        <v>44440</v>
      </c>
      <c r="G8" s="142" t="s">
        <v>82</v>
      </c>
      <c r="H8" s="277">
        <v>418</v>
      </c>
      <c r="I8" s="277">
        <v>96</v>
      </c>
      <c r="J8" s="278"/>
      <c r="K8" s="277">
        <v>514</v>
      </c>
      <c r="L8" s="145"/>
      <c r="M8" s="143"/>
      <c r="N8" s="143"/>
      <c r="O8" s="279">
        <f t="shared" si="0"/>
        <v>514</v>
      </c>
      <c r="Q8" s="297"/>
      <c r="R8" s="297"/>
      <c r="S8" s="262"/>
      <c r="T8" s="263"/>
      <c r="U8" s="264"/>
      <c r="V8" s="265"/>
      <c r="W8" s="266"/>
      <c r="X8" s="267"/>
      <c r="Y8" s="267"/>
      <c r="Z8" s="268"/>
    </row>
    <row r="9" spans="1:26" s="239" customFormat="1" ht="15" x14ac:dyDescent="0.25">
      <c r="A9" s="203">
        <v>4</v>
      </c>
      <c r="B9" s="163" t="s">
        <v>65</v>
      </c>
      <c r="C9" s="280" t="s">
        <v>0</v>
      </c>
      <c r="D9" s="147" t="s">
        <v>97</v>
      </c>
      <c r="E9" s="141">
        <v>1</v>
      </c>
      <c r="F9" s="148">
        <v>44440</v>
      </c>
      <c r="G9" s="142" t="s">
        <v>59</v>
      </c>
      <c r="H9" s="277">
        <v>418</v>
      </c>
      <c r="I9" s="277">
        <v>96</v>
      </c>
      <c r="J9" s="278"/>
      <c r="K9" s="277">
        <v>514</v>
      </c>
      <c r="L9" s="145"/>
      <c r="M9" s="143"/>
      <c r="N9" s="143"/>
      <c r="O9" s="279">
        <f t="shared" si="0"/>
        <v>514</v>
      </c>
      <c r="Q9" s="297"/>
      <c r="R9" s="297"/>
      <c r="S9" s="262"/>
      <c r="T9" s="263"/>
      <c r="U9" s="264"/>
      <c r="V9" s="265"/>
      <c r="W9" s="266"/>
      <c r="X9" s="267"/>
      <c r="Y9" s="267"/>
      <c r="Z9" s="268"/>
    </row>
    <row r="10" spans="1:26" s="239" customFormat="1" ht="15" x14ac:dyDescent="0.25">
      <c r="A10" s="203">
        <v>5</v>
      </c>
      <c r="B10" s="163" t="s">
        <v>66</v>
      </c>
      <c r="C10" s="280" t="s">
        <v>0</v>
      </c>
      <c r="D10" s="147" t="s">
        <v>99</v>
      </c>
      <c r="E10" s="141">
        <v>1</v>
      </c>
      <c r="F10" s="148">
        <v>44440</v>
      </c>
      <c r="G10" s="142" t="s">
        <v>82</v>
      </c>
      <c r="H10" s="277">
        <v>418</v>
      </c>
      <c r="I10" s="277">
        <v>96</v>
      </c>
      <c r="J10" s="278"/>
      <c r="K10" s="277">
        <v>514</v>
      </c>
      <c r="L10" s="145"/>
      <c r="M10" s="144"/>
      <c r="N10" s="144"/>
      <c r="O10" s="279">
        <f t="shared" si="0"/>
        <v>514</v>
      </c>
      <c r="Q10" s="297"/>
      <c r="R10" s="297"/>
      <c r="S10" s="262"/>
      <c r="T10" s="263"/>
      <c r="U10" s="264"/>
      <c r="V10" s="265"/>
      <c r="W10" s="269"/>
      <c r="X10" s="270"/>
      <c r="Y10" s="270"/>
      <c r="Z10" s="268"/>
    </row>
    <row r="11" spans="1:26" s="239" customFormat="1" ht="15" x14ac:dyDescent="0.25">
      <c r="A11" s="203">
        <v>6</v>
      </c>
      <c r="B11" s="281" t="s">
        <v>148</v>
      </c>
      <c r="C11" s="147" t="s">
        <v>0</v>
      </c>
      <c r="D11" s="147" t="s">
        <v>98</v>
      </c>
      <c r="E11" s="141">
        <v>1</v>
      </c>
      <c r="F11" s="148">
        <v>44866</v>
      </c>
      <c r="G11" s="142" t="s">
        <v>149</v>
      </c>
      <c r="H11" s="277">
        <v>418</v>
      </c>
      <c r="I11" s="277">
        <v>96</v>
      </c>
      <c r="J11" s="278"/>
      <c r="K11" s="277">
        <v>514</v>
      </c>
      <c r="L11" s="145"/>
      <c r="M11" s="143"/>
      <c r="N11" s="144"/>
      <c r="O11" s="279">
        <f t="shared" si="0"/>
        <v>514</v>
      </c>
      <c r="Q11" s="297"/>
      <c r="R11" s="297"/>
      <c r="S11" s="262"/>
      <c r="T11" s="263"/>
      <c r="U11" s="264"/>
      <c r="V11" s="265"/>
      <c r="W11" s="266"/>
      <c r="X11" s="267"/>
      <c r="Y11" s="270"/>
      <c r="Z11" s="268"/>
    </row>
    <row r="12" spans="1:26" s="239" customFormat="1" ht="15" x14ac:dyDescent="0.25">
      <c r="A12" s="203">
        <v>7</v>
      </c>
      <c r="B12" s="164" t="s">
        <v>123</v>
      </c>
      <c r="C12" s="147" t="s">
        <v>74</v>
      </c>
      <c r="D12" s="147" t="s">
        <v>100</v>
      </c>
      <c r="E12" s="141">
        <v>1</v>
      </c>
      <c r="F12" s="142" t="s">
        <v>79</v>
      </c>
      <c r="G12" s="152">
        <v>44895</v>
      </c>
      <c r="H12" s="277">
        <v>418</v>
      </c>
      <c r="I12" s="277">
        <v>96</v>
      </c>
      <c r="J12" s="278"/>
      <c r="K12" s="277">
        <v>514</v>
      </c>
      <c r="L12" s="145"/>
      <c r="M12" s="144"/>
      <c r="N12" s="144"/>
      <c r="O12" s="279">
        <f t="shared" si="0"/>
        <v>514</v>
      </c>
      <c r="Q12" s="297"/>
      <c r="R12" s="297"/>
      <c r="S12" s="271"/>
      <c r="T12" s="263"/>
      <c r="U12" s="264"/>
      <c r="V12" s="265"/>
      <c r="W12" s="266"/>
      <c r="X12" s="270"/>
      <c r="Y12" s="270"/>
      <c r="Z12" s="268"/>
    </row>
    <row r="13" spans="1:26" ht="15" x14ac:dyDescent="0.25">
      <c r="A13" s="165" t="s">
        <v>43</v>
      </c>
      <c r="B13" s="166"/>
      <c r="C13" s="166"/>
      <c r="D13" s="166"/>
      <c r="E13" s="166"/>
      <c r="F13" s="166"/>
      <c r="G13" s="166"/>
      <c r="H13" s="167">
        <v>2926</v>
      </c>
      <c r="I13" s="282">
        <v>672</v>
      </c>
      <c r="J13" s="167"/>
      <c r="K13" s="283">
        <v>3598</v>
      </c>
      <c r="L13" s="284"/>
      <c r="M13" s="167"/>
      <c r="N13" s="167"/>
      <c r="O13" s="285">
        <f>SUM(K13)</f>
        <v>3598</v>
      </c>
      <c r="S13" s="300"/>
      <c r="T13" s="301"/>
      <c r="V13" s="302"/>
      <c r="X13" s="303"/>
      <c r="Y13" s="303"/>
      <c r="Z13" s="302"/>
    </row>
    <row r="14" spans="1:26" x14ac:dyDescent="0.25">
      <c r="A14" s="304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6"/>
    </row>
    <row r="15" spans="1:26" x14ac:dyDescent="0.25">
      <c r="A15" s="321" t="s">
        <v>24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3"/>
    </row>
    <row r="16" spans="1:26" s="352" customFormat="1" ht="56.25" customHeight="1" x14ac:dyDescent="0.25">
      <c r="A16" s="324" t="s">
        <v>8</v>
      </c>
      <c r="B16" s="325" t="s">
        <v>9</v>
      </c>
      <c r="C16" s="325" t="s">
        <v>10</v>
      </c>
      <c r="D16" s="93" t="s">
        <v>11</v>
      </c>
      <c r="E16" s="325" t="s">
        <v>12</v>
      </c>
      <c r="F16" s="325" t="s">
        <v>25</v>
      </c>
      <c r="G16" s="325" t="s">
        <v>26</v>
      </c>
      <c r="H16" s="325" t="s">
        <v>18</v>
      </c>
      <c r="I16" s="325" t="s">
        <v>19</v>
      </c>
      <c r="J16" s="325" t="s">
        <v>27</v>
      </c>
      <c r="K16" s="325" t="s">
        <v>21</v>
      </c>
      <c r="L16" s="326" t="s">
        <v>22</v>
      </c>
      <c r="M16" s="325" t="s">
        <v>23</v>
      </c>
      <c r="N16" s="325" t="s">
        <v>28</v>
      </c>
      <c r="O16" s="327" t="s">
        <v>17</v>
      </c>
      <c r="Q16" s="351"/>
      <c r="R16" s="351"/>
      <c r="S16" s="351"/>
      <c r="T16" s="351"/>
      <c r="U16" s="351"/>
      <c r="V16" s="351"/>
      <c r="W16" s="351"/>
      <c r="X16" s="351"/>
      <c r="Y16" s="351"/>
      <c r="Z16" s="351"/>
    </row>
    <row r="17" spans="1:15" x14ac:dyDescent="0.25">
      <c r="A17" s="30"/>
      <c r="B17" s="28"/>
      <c r="C17" s="23"/>
      <c r="D17" s="27"/>
      <c r="E17" s="26"/>
      <c r="F17" s="25"/>
      <c r="G17" s="18"/>
      <c r="H17" s="18"/>
      <c r="I17" s="45"/>
      <c r="J17" s="17"/>
      <c r="K17" s="54"/>
      <c r="L17" s="55"/>
      <c r="M17" s="22"/>
      <c r="N17" s="22"/>
      <c r="O17" s="275"/>
    </row>
    <row r="18" spans="1:15" x14ac:dyDescent="0.25">
      <c r="A18" s="307" t="s">
        <v>29</v>
      </c>
      <c r="B18" s="95" t="s">
        <v>42</v>
      </c>
      <c r="C18" s="95"/>
      <c r="D18" s="95"/>
      <c r="E18" s="308"/>
      <c r="F18" s="309"/>
      <c r="G18" s="309"/>
      <c r="H18" s="20">
        <v>0</v>
      </c>
      <c r="I18" s="20">
        <v>0</v>
      </c>
      <c r="J18" s="20">
        <v>0</v>
      </c>
      <c r="K18" s="20">
        <v>0</v>
      </c>
      <c r="L18" s="7" t="s">
        <v>30</v>
      </c>
      <c r="M18" s="20">
        <v>0</v>
      </c>
      <c r="N18" s="20">
        <v>0</v>
      </c>
      <c r="O18" s="21">
        <v>0</v>
      </c>
    </row>
    <row r="19" spans="1:15" x14ac:dyDescent="0.25">
      <c r="A19" s="310"/>
      <c r="B19" s="56"/>
      <c r="C19" s="311"/>
      <c r="D19" s="311"/>
      <c r="E19" s="311"/>
      <c r="F19" s="56"/>
      <c r="G19" s="56"/>
      <c r="H19" s="56"/>
      <c r="I19" s="56"/>
      <c r="J19" s="56"/>
      <c r="K19" s="56"/>
      <c r="L19" s="56"/>
      <c r="M19" s="56"/>
      <c r="N19" s="56"/>
      <c r="O19" s="312"/>
    </row>
    <row r="20" spans="1:15" x14ac:dyDescent="0.25">
      <c r="A20" s="122" t="s">
        <v>44</v>
      </c>
      <c r="B20" s="123"/>
      <c r="C20" s="123"/>
      <c r="D20" s="123"/>
      <c r="E20" s="123"/>
      <c r="F20" s="123"/>
      <c r="G20" s="123"/>
      <c r="H20" s="72">
        <v>2926</v>
      </c>
      <c r="I20" s="77">
        <v>672</v>
      </c>
      <c r="J20" s="72"/>
      <c r="K20" s="72">
        <v>3598</v>
      </c>
      <c r="L20" s="73"/>
      <c r="M20" s="83"/>
      <c r="N20" s="83"/>
      <c r="O20" s="199">
        <f>SUM(K20)</f>
        <v>3598</v>
      </c>
    </row>
    <row r="21" spans="1:15" x14ac:dyDescent="0.25">
      <c r="A21" s="276" t="s">
        <v>150</v>
      </c>
      <c r="B21" s="272"/>
      <c r="C21" s="313"/>
      <c r="D21" s="314"/>
      <c r="E21" s="314"/>
      <c r="F21" s="315"/>
      <c r="G21" s="315"/>
      <c r="H21" s="128" t="s">
        <v>41</v>
      </c>
      <c r="I21" s="128"/>
      <c r="J21" s="128"/>
      <c r="K21" s="128"/>
      <c r="L21" s="128"/>
      <c r="M21" s="128"/>
      <c r="N21" s="128"/>
      <c r="O21" s="201">
        <v>30</v>
      </c>
    </row>
    <row r="22" spans="1:15" ht="15" thickBot="1" x14ac:dyDescent="0.3">
      <c r="A22" s="316"/>
      <c r="B22" s="315"/>
      <c r="C22" s="314"/>
      <c r="D22" s="314"/>
      <c r="E22" s="314"/>
      <c r="F22" s="315"/>
      <c r="G22" s="315"/>
      <c r="H22" s="328" t="s">
        <v>40</v>
      </c>
      <c r="I22" s="329"/>
      <c r="J22" s="329"/>
      <c r="K22" s="329"/>
      <c r="L22" s="329"/>
      <c r="M22" s="329"/>
      <c r="N22" s="329"/>
      <c r="O22" s="333">
        <v>210</v>
      </c>
    </row>
    <row r="23" spans="1:15" ht="15" thickBot="1" x14ac:dyDescent="0.3">
      <c r="A23" s="317"/>
      <c r="B23" s="318"/>
      <c r="C23" s="319"/>
      <c r="D23" s="319"/>
      <c r="E23" s="319"/>
      <c r="F23" s="318"/>
      <c r="G23" s="318"/>
      <c r="H23" s="330" t="s">
        <v>39</v>
      </c>
      <c r="I23" s="331"/>
      <c r="J23" s="331"/>
      <c r="K23" s="331"/>
      <c r="L23" s="331"/>
      <c r="M23" s="331"/>
      <c r="N23" s="332"/>
      <c r="O23" s="334">
        <f>SUM(O20+O22)</f>
        <v>3808</v>
      </c>
    </row>
    <row r="24" spans="1:15" x14ac:dyDescent="0.25">
      <c r="A24" s="239"/>
      <c r="B24" s="239"/>
      <c r="C24" s="241"/>
      <c r="D24" s="241"/>
      <c r="E24" s="241"/>
      <c r="F24" s="239"/>
      <c r="G24" s="239"/>
      <c r="H24" s="239"/>
      <c r="I24" s="239"/>
      <c r="J24" s="239"/>
      <c r="K24" s="239"/>
      <c r="L24" s="239"/>
      <c r="M24" s="239"/>
      <c r="N24" s="239"/>
      <c r="O24" s="242"/>
    </row>
    <row r="25" spans="1:15" x14ac:dyDescent="0.25">
      <c r="A25" s="239"/>
      <c r="B25" s="239"/>
      <c r="C25" s="241"/>
      <c r="D25" s="241"/>
      <c r="E25" s="241"/>
      <c r="F25" s="239"/>
      <c r="G25" s="239"/>
      <c r="H25" s="239"/>
      <c r="I25" s="239"/>
      <c r="J25" s="239"/>
      <c r="K25" s="239"/>
      <c r="L25" s="239"/>
      <c r="M25" s="239"/>
      <c r="N25" s="239"/>
      <c r="O25" s="242"/>
    </row>
    <row r="26" spans="1:15" x14ac:dyDescent="0.25">
      <c r="A26" s="239"/>
      <c r="B26" s="239"/>
      <c r="C26" s="241"/>
      <c r="D26" s="241"/>
      <c r="E26" s="241"/>
      <c r="F26" s="239"/>
      <c r="G26" s="239"/>
      <c r="H26" s="239"/>
      <c r="I26" s="239"/>
      <c r="J26" s="239"/>
      <c r="K26" s="239"/>
      <c r="L26" s="239"/>
      <c r="M26" s="239"/>
      <c r="N26" s="239"/>
      <c r="O26" s="242"/>
    </row>
    <row r="27" spans="1:15" x14ac:dyDescent="0.25">
      <c r="A27" s="239"/>
      <c r="B27" s="239"/>
      <c r="C27" s="241"/>
      <c r="D27" s="241"/>
      <c r="E27" s="241"/>
      <c r="F27" s="239"/>
      <c r="G27" s="239"/>
      <c r="H27" s="239"/>
      <c r="I27" s="239"/>
      <c r="J27" s="239"/>
      <c r="K27" s="239"/>
      <c r="L27" s="239"/>
      <c r="M27" s="320"/>
      <c r="N27" s="239"/>
      <c r="O27" s="242"/>
    </row>
    <row r="28" spans="1:15" x14ac:dyDescent="0.25">
      <c r="A28" s="239"/>
      <c r="B28" s="239"/>
      <c r="C28" s="241"/>
      <c r="D28" s="241"/>
      <c r="E28" s="241"/>
      <c r="F28" s="239"/>
      <c r="G28" s="239"/>
      <c r="H28" s="239"/>
      <c r="I28" s="239"/>
      <c r="J28" s="239"/>
      <c r="K28" s="239"/>
      <c r="L28" s="239"/>
      <c r="M28" s="320"/>
      <c r="N28" s="239"/>
      <c r="O28" s="242"/>
    </row>
    <row r="29" spans="1:15" x14ac:dyDescent="0.25">
      <c r="A29" s="239"/>
      <c r="B29" s="239"/>
      <c r="C29" s="241"/>
      <c r="D29" s="241"/>
      <c r="E29" s="241"/>
      <c r="F29" s="239"/>
      <c r="G29" s="239"/>
      <c r="H29" s="239"/>
      <c r="I29" s="239"/>
      <c r="J29" s="239"/>
      <c r="K29" s="239"/>
      <c r="L29" s="239"/>
      <c r="M29" s="320"/>
      <c r="N29" s="239"/>
      <c r="O29" s="242"/>
    </row>
    <row r="30" spans="1:15" x14ac:dyDescent="0.25">
      <c r="A30" s="239"/>
      <c r="B30" s="239"/>
      <c r="C30" s="241"/>
      <c r="D30" s="241"/>
      <c r="E30" s="241"/>
      <c r="F30" s="239"/>
      <c r="G30" s="239"/>
      <c r="H30" s="239"/>
      <c r="I30" s="239"/>
      <c r="J30" s="239"/>
      <c r="K30" s="239"/>
      <c r="L30" s="239"/>
      <c r="M30" s="320"/>
      <c r="N30" s="239"/>
      <c r="O30" s="239"/>
    </row>
    <row r="31" spans="1:15" x14ac:dyDescent="0.25">
      <c r="A31" s="239"/>
      <c r="B31" s="239"/>
      <c r="C31" s="241"/>
      <c r="D31" s="241"/>
      <c r="E31" s="241"/>
      <c r="F31" s="239"/>
      <c r="G31" s="239"/>
      <c r="H31" s="239"/>
      <c r="I31" s="239"/>
      <c r="J31" s="239"/>
      <c r="K31" s="239"/>
      <c r="L31" s="239"/>
      <c r="M31" s="239"/>
      <c r="N31" s="239"/>
      <c r="O31" s="239"/>
    </row>
    <row r="32" spans="1:15" x14ac:dyDescent="0.25">
      <c r="A32" s="239"/>
      <c r="B32" s="239"/>
      <c r="C32" s="241"/>
      <c r="D32" s="241"/>
      <c r="E32" s="241"/>
      <c r="F32" s="239"/>
      <c r="G32" s="239"/>
      <c r="H32" s="239"/>
      <c r="I32" s="239"/>
      <c r="J32" s="239"/>
      <c r="K32" s="239"/>
      <c r="L32" s="239"/>
      <c r="M32" s="239"/>
      <c r="N32" s="239"/>
      <c r="O32" s="239"/>
    </row>
    <row r="33" spans="1:15" x14ac:dyDescent="0.25">
      <c r="A33" s="239"/>
      <c r="B33" s="239"/>
      <c r="C33" s="241"/>
      <c r="D33" s="241"/>
      <c r="E33" s="241"/>
      <c r="F33" s="239"/>
      <c r="G33" s="239"/>
      <c r="H33" s="239"/>
      <c r="I33" s="239"/>
      <c r="J33" s="239"/>
      <c r="K33" s="239"/>
      <c r="L33" s="239"/>
      <c r="M33" s="239"/>
      <c r="N33" s="239"/>
      <c r="O33" s="239"/>
    </row>
    <row r="34" spans="1:15" x14ac:dyDescent="0.25">
      <c r="A34" s="239"/>
      <c r="B34" s="239"/>
      <c r="C34" s="241"/>
      <c r="D34" s="241"/>
      <c r="E34" s="241"/>
      <c r="F34" s="239"/>
      <c r="G34" s="239"/>
      <c r="H34" s="239"/>
      <c r="I34" s="239"/>
      <c r="J34" s="239"/>
      <c r="K34" s="239"/>
      <c r="L34" s="239"/>
      <c r="M34" s="239"/>
      <c r="N34" s="239"/>
      <c r="O34" s="239"/>
    </row>
    <row r="35" spans="1:15" x14ac:dyDescent="0.25">
      <c r="A35" s="239"/>
      <c r="B35" s="241"/>
      <c r="C35" s="241"/>
      <c r="D35" s="241"/>
      <c r="E35" s="241"/>
      <c r="F35" s="239"/>
      <c r="G35" s="239"/>
      <c r="H35" s="239"/>
      <c r="I35" s="239"/>
      <c r="J35" s="239"/>
      <c r="K35" s="239"/>
      <c r="L35" s="239"/>
      <c r="M35" s="239"/>
      <c r="N35" s="239"/>
      <c r="O35" s="239"/>
    </row>
    <row r="36" spans="1:15" x14ac:dyDescent="0.25">
      <c r="A36" s="239"/>
      <c r="B36" s="241"/>
      <c r="C36" s="241"/>
      <c r="D36" s="241"/>
      <c r="E36" s="241"/>
      <c r="F36" s="239"/>
      <c r="G36" s="239"/>
      <c r="H36" s="239"/>
      <c r="I36" s="239"/>
      <c r="J36" s="239"/>
      <c r="K36" s="239"/>
      <c r="L36" s="239"/>
      <c r="M36" s="239"/>
      <c r="N36" s="239"/>
      <c r="O36" s="239"/>
    </row>
    <row r="37" spans="1:15" x14ac:dyDescent="0.25">
      <c r="A37" s="239"/>
      <c r="B37" s="241"/>
      <c r="C37" s="241"/>
      <c r="D37" s="241"/>
      <c r="E37" s="241"/>
      <c r="F37" s="239"/>
      <c r="G37" s="239"/>
      <c r="H37" s="239"/>
      <c r="I37" s="239"/>
      <c r="J37" s="239"/>
      <c r="K37" s="239"/>
      <c r="L37" s="239"/>
      <c r="M37" s="239"/>
      <c r="N37" s="239"/>
      <c r="O37" s="239"/>
    </row>
    <row r="38" spans="1:15" x14ac:dyDescent="0.25">
      <c r="A38" s="239"/>
      <c r="B38" s="241"/>
      <c r="C38" s="241"/>
      <c r="D38" s="241"/>
      <c r="E38" s="241"/>
      <c r="F38" s="239"/>
      <c r="G38" s="239"/>
      <c r="H38" s="239"/>
      <c r="I38" s="239"/>
      <c r="J38" s="239"/>
      <c r="K38" s="239"/>
      <c r="L38" s="239"/>
      <c r="M38" s="239"/>
      <c r="N38" s="239"/>
      <c r="O38" s="239"/>
    </row>
    <row r="39" spans="1:15" x14ac:dyDescent="0.25">
      <c r="A39" s="239"/>
      <c r="B39" s="241"/>
      <c r="C39" s="241"/>
      <c r="D39" s="241"/>
      <c r="E39" s="241"/>
      <c r="F39" s="239"/>
      <c r="G39" s="239"/>
      <c r="H39" s="239"/>
      <c r="I39" s="239"/>
      <c r="J39" s="239"/>
      <c r="K39" s="239"/>
      <c r="L39" s="239"/>
      <c r="M39" s="239"/>
      <c r="N39" s="239"/>
      <c r="O39" s="239"/>
    </row>
    <row r="40" spans="1:15" x14ac:dyDescent="0.25">
      <c r="A40" s="239"/>
      <c r="B40" s="241"/>
      <c r="C40" s="241"/>
      <c r="D40" s="241"/>
      <c r="E40" s="241"/>
      <c r="F40" s="239"/>
      <c r="G40" s="239"/>
      <c r="H40" s="239"/>
      <c r="I40" s="239"/>
      <c r="J40" s="239"/>
      <c r="K40" s="239"/>
      <c r="L40" s="239"/>
      <c r="M40" s="239"/>
      <c r="N40" s="239"/>
      <c r="O40" s="239"/>
    </row>
    <row r="41" spans="1:15" x14ac:dyDescent="0.25">
      <c r="A41" s="239"/>
      <c r="B41" s="241"/>
      <c r="C41" s="241"/>
      <c r="D41" s="241"/>
      <c r="E41" s="241"/>
      <c r="F41" s="239"/>
      <c r="G41" s="239"/>
      <c r="H41" s="239"/>
      <c r="I41" s="239"/>
      <c r="J41" s="239"/>
      <c r="K41" s="239"/>
      <c r="L41" s="239"/>
      <c r="M41" s="239"/>
      <c r="N41" s="239"/>
      <c r="O41" s="239"/>
    </row>
    <row r="42" spans="1:15" x14ac:dyDescent="0.25">
      <c r="A42" s="239"/>
      <c r="B42" s="241"/>
      <c r="C42" s="241"/>
      <c r="D42" s="241"/>
      <c r="E42" s="241"/>
      <c r="F42" s="239"/>
      <c r="G42" s="239"/>
      <c r="H42" s="239"/>
      <c r="I42" s="239"/>
      <c r="J42" s="239"/>
      <c r="K42" s="239"/>
      <c r="L42" s="239"/>
      <c r="M42" s="239"/>
      <c r="N42" s="239"/>
      <c r="O42" s="239"/>
    </row>
  </sheetData>
  <mergeCells count="24">
    <mergeCell ref="A1:O1"/>
    <mergeCell ref="A2:C2"/>
    <mergeCell ref="D2:E2"/>
    <mergeCell ref="J2:O2"/>
    <mergeCell ref="A3:C3"/>
    <mergeCell ref="D3:E3"/>
    <mergeCell ref="J3:O3"/>
    <mergeCell ref="A4:A5"/>
    <mergeCell ref="B4:B5"/>
    <mergeCell ref="C4:C5"/>
    <mergeCell ref="D4:D5"/>
    <mergeCell ref="E4:E5"/>
    <mergeCell ref="F4:F5"/>
    <mergeCell ref="H23:N23"/>
    <mergeCell ref="G4:G5"/>
    <mergeCell ref="H4:K4"/>
    <mergeCell ref="L4:N4"/>
    <mergeCell ref="O4:O5"/>
    <mergeCell ref="A13:G13"/>
    <mergeCell ref="A15:O15"/>
    <mergeCell ref="A20:G20"/>
    <mergeCell ref="H21:N21"/>
    <mergeCell ref="H22:N22"/>
    <mergeCell ref="A14:O1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="80" zoomScaleNormal="80" workbookViewId="0">
      <selection activeCell="A3" sqref="A3:C3"/>
    </sheetView>
  </sheetViews>
  <sheetFormatPr defaultRowHeight="14.25" x14ac:dyDescent="0.2"/>
  <cols>
    <col min="1" max="1" width="6.28515625" style="288" customWidth="1"/>
    <col min="2" max="2" width="43.5703125" style="288" customWidth="1"/>
    <col min="3" max="3" width="16.42578125" style="288" customWidth="1"/>
    <col min="4" max="4" width="23.140625" style="288" customWidth="1"/>
    <col min="5" max="5" width="6.42578125" style="288" customWidth="1"/>
    <col min="6" max="6" width="14" style="288" customWidth="1"/>
    <col min="7" max="7" width="14.85546875" style="288" customWidth="1"/>
    <col min="8" max="8" width="18.5703125" style="288" customWidth="1"/>
    <col min="9" max="9" width="15.5703125" style="288" customWidth="1"/>
    <col min="10" max="10" width="15.28515625" style="288" customWidth="1"/>
    <col min="11" max="11" width="22.140625" style="288" customWidth="1"/>
    <col min="12" max="12" width="8.140625" style="288" customWidth="1"/>
    <col min="13" max="13" width="14" style="288" bestFit="1" customWidth="1"/>
    <col min="14" max="14" width="13.42578125" style="345" customWidth="1"/>
    <col min="15" max="15" width="21.5703125" style="288" customWidth="1"/>
    <col min="16" max="16384" width="9.140625" style="288"/>
  </cols>
  <sheetData>
    <row r="1" spans="1:16" ht="84.75" customHeight="1" x14ac:dyDescent="0.2">
      <c r="A1" s="340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2"/>
    </row>
    <row r="2" spans="1:16" ht="18" x14ac:dyDescent="0.2">
      <c r="A2" s="172" t="s">
        <v>1</v>
      </c>
      <c r="B2" s="173"/>
      <c r="C2" s="174"/>
      <c r="D2" s="175" t="s">
        <v>2</v>
      </c>
      <c r="E2" s="176"/>
      <c r="F2" s="177" t="s">
        <v>3</v>
      </c>
      <c r="G2" s="178" t="s">
        <v>4</v>
      </c>
      <c r="H2" s="178" t="s">
        <v>38</v>
      </c>
      <c r="I2" s="178" t="s">
        <v>5</v>
      </c>
      <c r="J2" s="179" t="s">
        <v>6</v>
      </c>
      <c r="K2" s="179"/>
      <c r="L2" s="179"/>
      <c r="M2" s="179"/>
      <c r="N2" s="179"/>
      <c r="O2" s="180"/>
    </row>
    <row r="3" spans="1:16" ht="55.5" customHeight="1" x14ac:dyDescent="0.2">
      <c r="A3" s="181" t="s">
        <v>164</v>
      </c>
      <c r="B3" s="182"/>
      <c r="C3" s="183"/>
      <c r="D3" s="184" t="s">
        <v>160</v>
      </c>
      <c r="E3" s="185"/>
      <c r="F3" s="186" t="s">
        <v>159</v>
      </c>
      <c r="G3" s="187" t="s">
        <v>158</v>
      </c>
      <c r="H3" s="188">
        <v>20</v>
      </c>
      <c r="I3" s="189">
        <v>4.8</v>
      </c>
      <c r="J3" s="190" t="s">
        <v>7</v>
      </c>
      <c r="K3" s="190"/>
      <c r="L3" s="190"/>
      <c r="M3" s="190"/>
      <c r="N3" s="190"/>
      <c r="O3" s="191"/>
    </row>
    <row r="4" spans="1:16" ht="14.25" customHeight="1" x14ac:dyDescent="0.2">
      <c r="A4" s="343" t="s">
        <v>8</v>
      </c>
      <c r="B4" s="114" t="s">
        <v>9</v>
      </c>
      <c r="C4" s="108" t="s">
        <v>10</v>
      </c>
      <c r="D4" s="108" t="s">
        <v>11</v>
      </c>
      <c r="E4" s="108" t="s">
        <v>12</v>
      </c>
      <c r="F4" s="108" t="s">
        <v>13</v>
      </c>
      <c r="G4" s="108" t="s">
        <v>14</v>
      </c>
      <c r="H4" s="192" t="s">
        <v>15</v>
      </c>
      <c r="I4" s="193"/>
      <c r="J4" s="193"/>
      <c r="K4" s="194"/>
      <c r="L4" s="195" t="s">
        <v>16</v>
      </c>
      <c r="M4" s="195"/>
      <c r="N4" s="195"/>
      <c r="O4" s="196" t="s">
        <v>17</v>
      </c>
    </row>
    <row r="5" spans="1:16" ht="57.75" customHeight="1" x14ac:dyDescent="0.2">
      <c r="A5" s="344"/>
      <c r="B5" s="115"/>
      <c r="C5" s="108"/>
      <c r="D5" s="108"/>
      <c r="E5" s="108"/>
      <c r="F5" s="108"/>
      <c r="G5" s="108"/>
      <c r="H5" s="93" t="s">
        <v>18</v>
      </c>
      <c r="I5" s="93" t="s">
        <v>19</v>
      </c>
      <c r="J5" s="93" t="s">
        <v>20</v>
      </c>
      <c r="K5" s="92" t="s">
        <v>21</v>
      </c>
      <c r="L5" s="197" t="s">
        <v>22</v>
      </c>
      <c r="M5" s="93" t="s">
        <v>23</v>
      </c>
      <c r="N5" s="361" t="s">
        <v>19</v>
      </c>
      <c r="O5" s="196"/>
    </row>
    <row r="6" spans="1:16" ht="15" x14ac:dyDescent="0.2">
      <c r="A6" s="129">
        <v>1</v>
      </c>
      <c r="B6" s="366" t="s">
        <v>155</v>
      </c>
      <c r="C6" s="137" t="s">
        <v>73</v>
      </c>
      <c r="D6" s="137" t="s">
        <v>100</v>
      </c>
      <c r="E6" s="131">
        <v>1</v>
      </c>
      <c r="F6" s="132">
        <v>44896</v>
      </c>
      <c r="G6" s="132">
        <v>45260</v>
      </c>
      <c r="H6" s="138">
        <v>630</v>
      </c>
      <c r="I6" s="138">
        <v>96</v>
      </c>
      <c r="J6" s="335"/>
      <c r="K6" s="336">
        <v>726</v>
      </c>
      <c r="L6" s="337"/>
      <c r="M6" s="335"/>
      <c r="N6" s="335"/>
      <c r="O6" s="338">
        <f>SUM(H6+I6)</f>
        <v>726</v>
      </c>
    </row>
    <row r="7" spans="1:16" ht="15" x14ac:dyDescent="0.2">
      <c r="A7" s="129">
        <v>2</v>
      </c>
      <c r="B7" s="366" t="s">
        <v>156</v>
      </c>
      <c r="C7" s="137" t="s">
        <v>115</v>
      </c>
      <c r="D7" s="137" t="s">
        <v>100</v>
      </c>
      <c r="E7" s="131">
        <v>1</v>
      </c>
      <c r="F7" s="132">
        <v>44896</v>
      </c>
      <c r="G7" s="132">
        <v>45260</v>
      </c>
      <c r="H7" s="138">
        <v>630</v>
      </c>
      <c r="I7" s="138">
        <v>96</v>
      </c>
      <c r="J7" s="335"/>
      <c r="K7" s="336">
        <v>726</v>
      </c>
      <c r="L7" s="337"/>
      <c r="M7" s="335"/>
      <c r="N7" s="335"/>
      <c r="O7" s="338">
        <f>SUM(H7+I7)</f>
        <v>726</v>
      </c>
    </row>
    <row r="8" spans="1:16" s="3" customFormat="1" ht="15" x14ac:dyDescent="0.2">
      <c r="A8" s="129">
        <v>3</v>
      </c>
      <c r="B8" s="367" t="s">
        <v>102</v>
      </c>
      <c r="C8" s="147" t="s">
        <v>73</v>
      </c>
      <c r="D8" s="147" t="s">
        <v>89</v>
      </c>
      <c r="E8" s="141">
        <v>1</v>
      </c>
      <c r="F8" s="142" t="s">
        <v>114</v>
      </c>
      <c r="G8" s="152">
        <v>45016</v>
      </c>
      <c r="H8" s="150">
        <v>630</v>
      </c>
      <c r="I8" s="138">
        <v>96</v>
      </c>
      <c r="J8" s="144"/>
      <c r="K8" s="336">
        <v>726</v>
      </c>
      <c r="L8" s="145"/>
      <c r="M8" s="144"/>
      <c r="N8" s="144">
        <v>4.8</v>
      </c>
      <c r="O8" s="338">
        <f>SUM(K8-N8)</f>
        <v>721.2</v>
      </c>
    </row>
    <row r="9" spans="1:16" s="3" customFormat="1" ht="15" x14ac:dyDescent="0.2">
      <c r="A9" s="129">
        <v>4</v>
      </c>
      <c r="B9" s="367" t="s">
        <v>103</v>
      </c>
      <c r="C9" s="147" t="s">
        <v>73</v>
      </c>
      <c r="D9" s="147" t="s">
        <v>98</v>
      </c>
      <c r="E9" s="141">
        <v>1</v>
      </c>
      <c r="F9" s="142" t="s">
        <v>114</v>
      </c>
      <c r="G9" s="152">
        <v>45016</v>
      </c>
      <c r="H9" s="150">
        <v>630</v>
      </c>
      <c r="I9" s="138">
        <v>96</v>
      </c>
      <c r="J9" s="144"/>
      <c r="K9" s="336">
        <v>726</v>
      </c>
      <c r="L9" s="339"/>
      <c r="M9" s="143"/>
      <c r="N9" s="143">
        <v>4.8</v>
      </c>
      <c r="O9" s="338">
        <f>SUM(K9-N9)</f>
        <v>721.2</v>
      </c>
    </row>
    <row r="10" spans="1:16" s="3" customFormat="1" ht="15" x14ac:dyDescent="0.2">
      <c r="A10" s="129">
        <v>5</v>
      </c>
      <c r="B10" s="281" t="s">
        <v>104</v>
      </c>
      <c r="C10" s="280" t="s">
        <v>115</v>
      </c>
      <c r="D10" s="147" t="s">
        <v>98</v>
      </c>
      <c r="E10" s="141">
        <v>1</v>
      </c>
      <c r="F10" s="142" t="s">
        <v>114</v>
      </c>
      <c r="G10" s="152">
        <v>45016</v>
      </c>
      <c r="H10" s="150">
        <v>630</v>
      </c>
      <c r="I10" s="138">
        <v>96</v>
      </c>
      <c r="J10" s="144"/>
      <c r="K10" s="336">
        <v>726</v>
      </c>
      <c r="L10" s="339"/>
      <c r="M10" s="143"/>
      <c r="N10" s="143"/>
      <c r="O10" s="338">
        <f>SUM(H10+I10)</f>
        <v>726</v>
      </c>
    </row>
    <row r="11" spans="1:16" s="286" customFormat="1" ht="15" x14ac:dyDescent="0.2">
      <c r="A11" s="370">
        <v>6</v>
      </c>
      <c r="B11" s="371" t="s">
        <v>101</v>
      </c>
      <c r="C11" s="372" t="s">
        <v>115</v>
      </c>
      <c r="D11" s="372" t="s">
        <v>100</v>
      </c>
      <c r="E11" s="373">
        <v>1</v>
      </c>
      <c r="F11" s="374" t="s">
        <v>114</v>
      </c>
      <c r="G11" s="375">
        <v>45016</v>
      </c>
      <c r="H11" s="376">
        <v>630</v>
      </c>
      <c r="I11" s="377">
        <v>96</v>
      </c>
      <c r="J11" s="378"/>
      <c r="K11" s="379">
        <v>726</v>
      </c>
      <c r="L11" s="380"/>
      <c r="M11" s="381"/>
      <c r="N11" s="378">
        <v>4.8</v>
      </c>
      <c r="O11" s="382">
        <f>SUM(K11-N11)</f>
        <v>721.2</v>
      </c>
    </row>
    <row r="12" spans="1:16" s="286" customFormat="1" ht="15" x14ac:dyDescent="0.2">
      <c r="A12" s="370">
        <v>7</v>
      </c>
      <c r="B12" s="371" t="s">
        <v>157</v>
      </c>
      <c r="C12" s="383" t="s">
        <v>73</v>
      </c>
      <c r="D12" s="372" t="s">
        <v>100</v>
      </c>
      <c r="E12" s="373">
        <v>1</v>
      </c>
      <c r="F12" s="374" t="s">
        <v>153</v>
      </c>
      <c r="G12" s="375">
        <v>45260</v>
      </c>
      <c r="H12" s="376">
        <v>630</v>
      </c>
      <c r="I12" s="377">
        <v>96</v>
      </c>
      <c r="J12" s="378"/>
      <c r="K12" s="379">
        <v>726</v>
      </c>
      <c r="L12" s="384"/>
      <c r="M12" s="385"/>
      <c r="N12" s="385"/>
      <c r="O12" s="382">
        <f>SUM(H12+I12)</f>
        <v>726</v>
      </c>
      <c r="P12" s="297"/>
    </row>
    <row r="13" spans="1:16" s="286" customFormat="1" ht="15" x14ac:dyDescent="0.2">
      <c r="A13" s="370">
        <v>8</v>
      </c>
      <c r="B13" s="371" t="s">
        <v>105</v>
      </c>
      <c r="C13" s="372" t="s">
        <v>73</v>
      </c>
      <c r="D13" s="372" t="s">
        <v>100</v>
      </c>
      <c r="E13" s="373">
        <v>1</v>
      </c>
      <c r="F13" s="374" t="s">
        <v>114</v>
      </c>
      <c r="G13" s="375">
        <v>45016</v>
      </c>
      <c r="H13" s="376">
        <v>630</v>
      </c>
      <c r="I13" s="377">
        <v>96</v>
      </c>
      <c r="J13" s="378"/>
      <c r="K13" s="379">
        <v>726</v>
      </c>
      <c r="L13" s="380"/>
      <c r="M13" s="378"/>
      <c r="N13" s="378"/>
      <c r="O13" s="382">
        <f t="shared" ref="O13:O15" si="0">SUM(H13+I13)</f>
        <v>726</v>
      </c>
    </row>
    <row r="14" spans="1:16" s="3" customFormat="1" ht="15" x14ac:dyDescent="0.2">
      <c r="A14" s="129">
        <v>9</v>
      </c>
      <c r="B14" s="367" t="s">
        <v>106</v>
      </c>
      <c r="C14" s="147" t="s">
        <v>73</v>
      </c>
      <c r="D14" s="147" t="s">
        <v>113</v>
      </c>
      <c r="E14" s="141">
        <v>1</v>
      </c>
      <c r="F14" s="142" t="s">
        <v>114</v>
      </c>
      <c r="G14" s="152">
        <v>45016</v>
      </c>
      <c r="H14" s="150">
        <v>630</v>
      </c>
      <c r="I14" s="138">
        <v>96</v>
      </c>
      <c r="J14" s="144"/>
      <c r="K14" s="336">
        <v>726</v>
      </c>
      <c r="L14" s="339"/>
      <c r="M14" s="144"/>
      <c r="N14" s="144"/>
      <c r="O14" s="338">
        <f t="shared" si="0"/>
        <v>726</v>
      </c>
    </row>
    <row r="15" spans="1:16" s="3" customFormat="1" ht="15" x14ac:dyDescent="0.2">
      <c r="A15" s="129">
        <v>10</v>
      </c>
      <c r="B15" s="367" t="s">
        <v>107</v>
      </c>
      <c r="C15" s="147" t="s">
        <v>73</v>
      </c>
      <c r="D15" s="147" t="s">
        <v>113</v>
      </c>
      <c r="E15" s="141">
        <v>1</v>
      </c>
      <c r="F15" s="142" t="s">
        <v>114</v>
      </c>
      <c r="G15" s="152">
        <v>45016</v>
      </c>
      <c r="H15" s="150">
        <v>630</v>
      </c>
      <c r="I15" s="138">
        <v>96</v>
      </c>
      <c r="J15" s="144"/>
      <c r="K15" s="336">
        <v>726</v>
      </c>
      <c r="L15" s="339"/>
      <c r="M15" s="144"/>
      <c r="N15" s="144"/>
      <c r="O15" s="338">
        <f t="shared" si="0"/>
        <v>726</v>
      </c>
    </row>
    <row r="16" spans="1:16" s="3" customFormat="1" ht="15" x14ac:dyDescent="0.2">
      <c r="A16" s="129">
        <v>11</v>
      </c>
      <c r="B16" s="367" t="s">
        <v>130</v>
      </c>
      <c r="C16" s="147" t="s">
        <v>73</v>
      </c>
      <c r="D16" s="147" t="s">
        <v>36</v>
      </c>
      <c r="E16" s="141">
        <v>1</v>
      </c>
      <c r="F16" s="142" t="s">
        <v>79</v>
      </c>
      <c r="G16" s="206" t="s">
        <v>80</v>
      </c>
      <c r="H16" s="150">
        <v>630</v>
      </c>
      <c r="I16" s="138">
        <v>96</v>
      </c>
      <c r="J16" s="144"/>
      <c r="K16" s="336">
        <v>726</v>
      </c>
      <c r="L16" s="145"/>
      <c r="M16" s="143"/>
      <c r="N16" s="144">
        <v>33.6</v>
      </c>
      <c r="O16" s="338">
        <v>692.4</v>
      </c>
    </row>
    <row r="17" spans="1:15" x14ac:dyDescent="0.2">
      <c r="A17" s="109" t="s">
        <v>43</v>
      </c>
      <c r="B17" s="110"/>
      <c r="C17" s="110"/>
      <c r="D17" s="110"/>
      <c r="E17" s="110"/>
      <c r="F17" s="110"/>
      <c r="G17" s="110"/>
      <c r="H17" s="68">
        <v>6930</v>
      </c>
      <c r="I17" s="81">
        <v>1056</v>
      </c>
      <c r="J17" s="68"/>
      <c r="K17" s="82">
        <v>7986</v>
      </c>
      <c r="L17" s="86"/>
      <c r="M17" s="68"/>
      <c r="N17" s="87">
        <v>48</v>
      </c>
      <c r="O17" s="51">
        <f>SUM(K17-N17)</f>
        <v>7938</v>
      </c>
    </row>
    <row r="18" spans="1:15" x14ac:dyDescent="0.2">
      <c r="A18" s="357"/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9"/>
    </row>
    <row r="19" spans="1:15" x14ac:dyDescent="0.2">
      <c r="A19" s="362" t="s">
        <v>24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4"/>
    </row>
    <row r="20" spans="1:15" s="289" customFormat="1" ht="57" customHeight="1" x14ac:dyDescent="0.2">
      <c r="A20" s="324" t="s">
        <v>8</v>
      </c>
      <c r="B20" s="325" t="s">
        <v>9</v>
      </c>
      <c r="C20" s="325" t="s">
        <v>10</v>
      </c>
      <c r="D20" s="93" t="s">
        <v>11</v>
      </c>
      <c r="E20" s="325" t="s">
        <v>12</v>
      </c>
      <c r="F20" s="325" t="s">
        <v>25</v>
      </c>
      <c r="G20" s="325" t="s">
        <v>26</v>
      </c>
      <c r="H20" s="325" t="s">
        <v>18</v>
      </c>
      <c r="I20" s="325" t="s">
        <v>19</v>
      </c>
      <c r="J20" s="325" t="s">
        <v>27</v>
      </c>
      <c r="K20" s="325" t="s">
        <v>21</v>
      </c>
      <c r="L20" s="326" t="s">
        <v>22</v>
      </c>
      <c r="M20" s="325" t="s">
        <v>23</v>
      </c>
      <c r="N20" s="365" t="s">
        <v>28</v>
      </c>
      <c r="O20" s="327" t="s">
        <v>17</v>
      </c>
    </row>
    <row r="21" spans="1:15" x14ac:dyDescent="0.2">
      <c r="A21" s="30"/>
      <c r="B21" s="28"/>
      <c r="C21" s="23"/>
      <c r="D21" s="27"/>
      <c r="E21" s="26"/>
      <c r="F21" s="25"/>
      <c r="G21" s="18"/>
      <c r="H21" s="18"/>
      <c r="I21" s="45"/>
      <c r="J21" s="17"/>
      <c r="K21" s="54"/>
      <c r="L21" s="55"/>
      <c r="M21" s="22"/>
      <c r="N21" s="89"/>
      <c r="O21" s="275"/>
    </row>
    <row r="22" spans="1:15" x14ac:dyDescent="0.2">
      <c r="A22" s="39" t="s">
        <v>29</v>
      </c>
      <c r="B22" s="6" t="s">
        <v>42</v>
      </c>
      <c r="C22" s="6"/>
      <c r="D22" s="6"/>
      <c r="E22" s="40"/>
      <c r="F22" s="41"/>
      <c r="G22" s="42"/>
      <c r="H22" s="19">
        <v>0</v>
      </c>
      <c r="I22" s="20">
        <v>0</v>
      </c>
      <c r="J22" s="20">
        <v>0</v>
      </c>
      <c r="K22" s="20">
        <v>0</v>
      </c>
      <c r="L22" s="7" t="s">
        <v>30</v>
      </c>
      <c r="M22" s="20">
        <v>0</v>
      </c>
      <c r="N22" s="90">
        <v>0</v>
      </c>
      <c r="O22" s="21">
        <v>0</v>
      </c>
    </row>
    <row r="23" spans="1:15" x14ac:dyDescent="0.2">
      <c r="A23" s="157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9"/>
    </row>
    <row r="24" spans="1:15" x14ac:dyDescent="0.2">
      <c r="A24" s="103" t="s">
        <v>44</v>
      </c>
      <c r="B24" s="104"/>
      <c r="C24" s="104"/>
      <c r="D24" s="104"/>
      <c r="E24" s="104"/>
      <c r="F24" s="104"/>
      <c r="G24" s="105"/>
      <c r="H24" s="77">
        <v>6930</v>
      </c>
      <c r="I24" s="71">
        <v>1056</v>
      </c>
      <c r="J24" s="70"/>
      <c r="K24" s="70">
        <v>7986</v>
      </c>
      <c r="L24" s="79"/>
      <c r="M24" s="85"/>
      <c r="N24" s="91">
        <v>48</v>
      </c>
      <c r="O24" s="360">
        <f>SUM(K24-N24)</f>
        <v>7938</v>
      </c>
    </row>
    <row r="25" spans="1:15" x14ac:dyDescent="0.2">
      <c r="A25" s="57" t="s">
        <v>150</v>
      </c>
      <c r="B25" s="58"/>
      <c r="C25" s="59"/>
      <c r="D25" s="59"/>
      <c r="E25" s="59"/>
      <c r="F25" s="60"/>
      <c r="G25" s="61"/>
      <c r="H25" s="106" t="s">
        <v>41</v>
      </c>
      <c r="I25" s="107"/>
      <c r="J25" s="107"/>
      <c r="K25" s="107"/>
      <c r="L25" s="107"/>
      <c r="M25" s="107"/>
      <c r="N25" s="107"/>
      <c r="O25" s="201">
        <v>30</v>
      </c>
    </row>
    <row r="26" spans="1:15" ht="15" thickBot="1" x14ac:dyDescent="0.25">
      <c r="A26" s="62"/>
      <c r="B26" s="273"/>
      <c r="C26" s="274"/>
      <c r="D26" s="274"/>
      <c r="E26" s="274"/>
      <c r="F26" s="273"/>
      <c r="G26" s="273"/>
      <c r="H26" s="99" t="s">
        <v>40</v>
      </c>
      <c r="I26" s="100"/>
      <c r="J26" s="100"/>
      <c r="K26" s="100"/>
      <c r="L26" s="100"/>
      <c r="M26" s="100"/>
      <c r="N26" s="100"/>
      <c r="O26" s="368">
        <v>330</v>
      </c>
    </row>
    <row r="27" spans="1:15" ht="15" thickBot="1" x14ac:dyDescent="0.25">
      <c r="A27" s="63"/>
      <c r="B27" s="64"/>
      <c r="C27" s="65"/>
      <c r="D27" s="65"/>
      <c r="E27" s="65"/>
      <c r="F27" s="64"/>
      <c r="G27" s="64"/>
      <c r="H27" s="101" t="s">
        <v>39</v>
      </c>
      <c r="I27" s="102"/>
      <c r="J27" s="102"/>
      <c r="K27" s="102"/>
      <c r="L27" s="102"/>
      <c r="M27" s="102"/>
      <c r="N27" s="102"/>
      <c r="O27" s="369">
        <f>SUM(O24+O26)</f>
        <v>8268</v>
      </c>
    </row>
    <row r="28" spans="1:15" x14ac:dyDescent="0.2">
      <c r="A28" s="3"/>
      <c r="B28" s="3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16"/>
      <c r="O28" s="8"/>
    </row>
    <row r="29" spans="1:15" x14ac:dyDescent="0.2">
      <c r="A29" s="3"/>
      <c r="B29" s="3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16"/>
      <c r="O29" s="8"/>
    </row>
    <row r="30" spans="1:15" x14ac:dyDescent="0.2">
      <c r="A30" s="3"/>
      <c r="B30" s="3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16"/>
      <c r="O30" s="8"/>
    </row>
    <row r="31" spans="1:15" x14ac:dyDescent="0.2">
      <c r="A31" s="3"/>
      <c r="B31" s="3"/>
      <c r="C31" s="2"/>
      <c r="D31" s="2"/>
      <c r="E31" s="2"/>
      <c r="F31" s="3"/>
      <c r="G31" s="3"/>
      <c r="H31" s="3"/>
      <c r="I31" s="3"/>
      <c r="J31" s="3"/>
      <c r="K31" s="3"/>
      <c r="L31" s="3"/>
      <c r="M31" s="9"/>
      <c r="N31" s="16"/>
      <c r="O31" s="8"/>
    </row>
    <row r="32" spans="1:15" x14ac:dyDescent="0.2">
      <c r="A32" s="3"/>
      <c r="B32" s="3"/>
      <c r="C32" s="2"/>
      <c r="D32" s="2"/>
      <c r="E32" s="2"/>
      <c r="F32" s="3"/>
      <c r="G32" s="3"/>
      <c r="H32" s="3"/>
      <c r="I32" s="3"/>
      <c r="J32" s="3"/>
      <c r="K32" s="3"/>
      <c r="L32" s="3"/>
      <c r="M32" s="9"/>
      <c r="N32" s="16"/>
      <c r="O32" s="8"/>
    </row>
    <row r="33" spans="1:15" x14ac:dyDescent="0.2">
      <c r="A33" s="3"/>
      <c r="B33" s="3"/>
      <c r="C33" s="2"/>
      <c r="D33" s="2"/>
      <c r="E33" s="2"/>
      <c r="F33" s="3"/>
      <c r="G33" s="3"/>
      <c r="H33" s="3"/>
      <c r="I33" s="3"/>
      <c r="J33" s="3"/>
      <c r="K33" s="3"/>
      <c r="L33" s="3"/>
      <c r="M33" s="9"/>
      <c r="N33" s="16"/>
      <c r="O33" s="8"/>
    </row>
    <row r="34" spans="1:15" x14ac:dyDescent="0.2">
      <c r="A34" s="3"/>
      <c r="B34" s="3"/>
      <c r="C34" s="2"/>
      <c r="D34" s="2"/>
      <c r="E34" s="2"/>
      <c r="F34" s="3"/>
      <c r="G34" s="3"/>
      <c r="H34" s="3"/>
      <c r="I34" s="3"/>
      <c r="J34" s="3"/>
      <c r="K34" s="3"/>
      <c r="L34" s="3"/>
      <c r="M34" s="9"/>
      <c r="N34" s="16"/>
      <c r="O34" s="3"/>
    </row>
    <row r="35" spans="1:15" x14ac:dyDescent="0.2">
      <c r="A35" s="3"/>
      <c r="B35" s="3"/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16"/>
      <c r="O35" s="3"/>
    </row>
    <row r="36" spans="1:15" x14ac:dyDescent="0.2">
      <c r="A36" s="3"/>
      <c r="B36" s="3"/>
      <c r="C36" s="2"/>
      <c r="D36" s="2"/>
      <c r="E36" s="2"/>
      <c r="F36" s="3"/>
      <c r="G36" s="3"/>
      <c r="H36" s="3"/>
      <c r="I36" s="3"/>
      <c r="J36" s="3"/>
      <c r="K36" s="3"/>
      <c r="L36" s="3"/>
      <c r="M36" s="3"/>
      <c r="N36" s="16"/>
      <c r="O36" s="3"/>
    </row>
    <row r="37" spans="1:15" x14ac:dyDescent="0.2">
      <c r="A37" s="3"/>
      <c r="B37" s="3"/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16"/>
      <c r="O37" s="3"/>
    </row>
    <row r="38" spans="1:15" x14ac:dyDescent="0.2">
      <c r="A38" s="3"/>
      <c r="B38" s="3"/>
      <c r="C38" s="2"/>
      <c r="D38" s="2"/>
      <c r="E38" s="2"/>
      <c r="F38" s="3"/>
      <c r="G38" s="3"/>
      <c r="H38" s="3"/>
      <c r="I38" s="3"/>
      <c r="J38" s="3"/>
      <c r="K38" s="3"/>
      <c r="L38" s="3"/>
      <c r="M38" s="3"/>
      <c r="N38" s="16"/>
      <c r="O38" s="3"/>
    </row>
    <row r="39" spans="1:15" x14ac:dyDescent="0.2">
      <c r="A39" s="3"/>
      <c r="B39" s="2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16"/>
      <c r="O39" s="3"/>
    </row>
    <row r="40" spans="1:15" x14ac:dyDescent="0.2">
      <c r="A40" s="3"/>
      <c r="B40" s="2"/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16"/>
      <c r="O40" s="3"/>
    </row>
    <row r="41" spans="1:15" x14ac:dyDescent="0.2">
      <c r="A41" s="3"/>
      <c r="B41" s="2"/>
      <c r="C41" s="2"/>
      <c r="D41" s="2"/>
      <c r="E41" s="2"/>
      <c r="F41" s="3"/>
      <c r="G41" s="3"/>
      <c r="H41" s="3"/>
      <c r="I41" s="3"/>
      <c r="J41" s="3"/>
      <c r="K41" s="3"/>
      <c r="L41" s="3"/>
      <c r="M41" s="3"/>
      <c r="N41" s="16"/>
      <c r="O41" s="3"/>
    </row>
    <row r="42" spans="1:15" x14ac:dyDescent="0.2">
      <c r="A42" s="3"/>
      <c r="B42" s="2"/>
      <c r="C42" s="2"/>
      <c r="D42" s="2"/>
      <c r="E42" s="2"/>
      <c r="F42" s="3"/>
      <c r="G42" s="3"/>
      <c r="H42" s="3"/>
      <c r="I42" s="3"/>
      <c r="J42" s="3"/>
      <c r="K42" s="3"/>
      <c r="L42" s="3"/>
      <c r="M42" s="3"/>
      <c r="N42" s="16"/>
      <c r="O42" s="3"/>
    </row>
    <row r="43" spans="1:15" x14ac:dyDescent="0.2">
      <c r="A43" s="3"/>
      <c r="B43" s="2"/>
      <c r="C43" s="2"/>
      <c r="D43" s="2"/>
      <c r="E43" s="2"/>
      <c r="F43" s="3"/>
      <c r="G43" s="3"/>
      <c r="H43" s="3"/>
      <c r="I43" s="3"/>
      <c r="J43" s="3"/>
      <c r="K43" s="3"/>
      <c r="L43" s="3"/>
      <c r="M43" s="3"/>
      <c r="N43" s="16"/>
      <c r="O43" s="3"/>
    </row>
    <row r="44" spans="1:15" x14ac:dyDescent="0.2">
      <c r="A44" s="3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16"/>
      <c r="O44" s="3"/>
    </row>
    <row r="45" spans="1:15" x14ac:dyDescent="0.2">
      <c r="A45" s="3"/>
      <c r="B45" s="2"/>
      <c r="C45" s="2"/>
      <c r="D45" s="2"/>
      <c r="E45" s="2"/>
      <c r="F45" s="3"/>
      <c r="G45" s="3"/>
      <c r="H45" s="3"/>
      <c r="I45" s="3"/>
      <c r="J45" s="3"/>
      <c r="K45" s="3"/>
      <c r="L45" s="3"/>
      <c r="M45" s="3"/>
      <c r="N45" s="16"/>
      <c r="O45" s="3"/>
    </row>
    <row r="46" spans="1:15" x14ac:dyDescent="0.2">
      <c r="A46" s="3"/>
      <c r="B46" s="2"/>
      <c r="C46" s="2"/>
      <c r="D46" s="2"/>
      <c r="E46" s="2"/>
      <c r="F46" s="3"/>
      <c r="G46" s="3"/>
      <c r="H46" s="3"/>
      <c r="I46" s="3"/>
      <c r="J46" s="3"/>
      <c r="K46" s="3"/>
      <c r="L46" s="3"/>
      <c r="M46" s="3"/>
      <c r="N46" s="16"/>
      <c r="O46" s="3"/>
    </row>
  </sheetData>
  <mergeCells count="25">
    <mergeCell ref="A24:G24"/>
    <mergeCell ref="H25:N25"/>
    <mergeCell ref="H26:N26"/>
    <mergeCell ref="H27:N27"/>
    <mergeCell ref="G4:G5"/>
    <mergeCell ref="H4:K4"/>
    <mergeCell ref="L4:N4"/>
    <mergeCell ref="A18:O18"/>
    <mergeCell ref="A23:O23"/>
    <mergeCell ref="O4:O5"/>
    <mergeCell ref="A17:G17"/>
    <mergeCell ref="A19:O19"/>
    <mergeCell ref="A4:A5"/>
    <mergeCell ref="B4:B5"/>
    <mergeCell ref="C4:C5"/>
    <mergeCell ref="D4:D5"/>
    <mergeCell ref="E4:E5"/>
    <mergeCell ref="F4:F5"/>
    <mergeCell ref="A1:O1"/>
    <mergeCell ref="A2:C2"/>
    <mergeCell ref="D2:E2"/>
    <mergeCell ref="J2:O2"/>
    <mergeCell ref="A3:C3"/>
    <mergeCell ref="D3:E3"/>
    <mergeCell ref="J3:O3"/>
  </mergeCells>
  <phoneticPr fontId="10" type="noConversion"/>
  <pageMargins left="0.31496062992125984" right="0.31496062992125984" top="0.39370078740157483" bottom="0.3937007874015748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Filial 12-PRMB </vt:lpstr>
      <vt:lpstr>Filial 14</vt:lpstr>
      <vt:lpstr>Filial 15</vt:lpstr>
      <vt:lpstr>Filial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</cp:lastModifiedBy>
  <cp:lastPrinted>2023-01-26T20:16:31Z</cp:lastPrinted>
  <dcterms:created xsi:type="dcterms:W3CDTF">2017-01-27T13:50:12Z</dcterms:created>
  <dcterms:modified xsi:type="dcterms:W3CDTF">2023-03-07T18:57:47Z</dcterms:modified>
</cp:coreProperties>
</file>