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estações de Contas - Andreato\PCM NOV 2025 (2)\"/>
    </mc:Choice>
  </mc:AlternateContent>
  <xr:revisionPtr revIDLastSave="0" documentId="13_ncr:1_{DB8B470F-BE53-4BD2-B25B-A88C270D4CA7}" xr6:coauthVersionLast="47" xr6:coauthVersionMax="47" xr10:uidLastSave="{00000000-0000-0000-0000-000000000000}"/>
  <bookViews>
    <workbookView xWindow="-120" yWindow="-120" windowWidth="38640" windowHeight="15720" tabRatio="779" xr2:uid="{00000000-000D-0000-FFFF-FFFF00000000}"/>
  </bookViews>
  <sheets>
    <sheet name="SMCC DIÁRIAS SERVIDOR NOV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21" i="1" l="1"/>
  <c r="Y121" i="1"/>
  <c r="Z121" i="1"/>
  <c r="AA121" i="1"/>
  <c r="W121" i="1"/>
  <c r="L121" i="1"/>
  <c r="AC119" i="1"/>
  <c r="AD119" i="1" s="1"/>
  <c r="AC113" i="1"/>
  <c r="AD113" i="1" s="1"/>
  <c r="AC112" i="1"/>
  <c r="AD112" i="1" s="1"/>
  <c r="AC111" i="1"/>
  <c r="AD111" i="1" s="1"/>
  <c r="AC109" i="1"/>
  <c r="Y109" i="1"/>
  <c r="AC108" i="1"/>
  <c r="Y108" i="1"/>
  <c r="Y107" i="1"/>
  <c r="AD110" i="1"/>
  <c r="AD114" i="1"/>
  <c r="AD115" i="1"/>
  <c r="AD116" i="1"/>
  <c r="AD117" i="1"/>
  <c r="AD118" i="1"/>
  <c r="AD120" i="1"/>
  <c r="AC106" i="1"/>
  <c r="AD106" i="1" s="1"/>
  <c r="Y106" i="1"/>
  <c r="AC98" i="1"/>
  <c r="AD98" i="1" s="1"/>
  <c r="AD84" i="1"/>
  <c r="Y100" i="1"/>
  <c r="Y101" i="1"/>
  <c r="AD101" i="1" s="1"/>
  <c r="Y102" i="1"/>
  <c r="AD102" i="1" s="1"/>
  <c r="Y103" i="1"/>
  <c r="AD103" i="1" s="1"/>
  <c r="Y104" i="1"/>
  <c r="AD104" i="1" s="1"/>
  <c r="Y105" i="1"/>
  <c r="AD105" i="1" s="1"/>
  <c r="Y99" i="1"/>
  <c r="AD99" i="1" s="1"/>
  <c r="AD96" i="1"/>
  <c r="AD97" i="1"/>
  <c r="AC95" i="1"/>
  <c r="AD95" i="1" s="1"/>
  <c r="AC94" i="1"/>
  <c r="AD94" i="1" s="1"/>
  <c r="AC93" i="1"/>
  <c r="AD93" i="1" s="1"/>
  <c r="AD92" i="1"/>
  <c r="AD81" i="1"/>
  <c r="AD83" i="1"/>
  <c r="AD85" i="1"/>
  <c r="AD86" i="1"/>
  <c r="AD87" i="1"/>
  <c r="AD88" i="1"/>
  <c r="AD89" i="1"/>
  <c r="AD90" i="1"/>
  <c r="AD91" i="1"/>
  <c r="AD80" i="1"/>
  <c r="AD30" i="1"/>
  <c r="AD53" i="1"/>
  <c r="AD54" i="1"/>
  <c r="AD55" i="1"/>
  <c r="AD56" i="1"/>
  <c r="AD57" i="1"/>
  <c r="AD64" i="1"/>
  <c r="AD60" i="1"/>
  <c r="AD61" i="1"/>
  <c r="AD62" i="1"/>
  <c r="AD63" i="1"/>
  <c r="AD65" i="1"/>
  <c r="AD66" i="1"/>
  <c r="AD67" i="1"/>
  <c r="AD69" i="1"/>
  <c r="AD70" i="1"/>
  <c r="AD71" i="1"/>
  <c r="AD73" i="1"/>
  <c r="AD74" i="1"/>
  <c r="AD76" i="1"/>
  <c r="AD77" i="1"/>
  <c r="AD78" i="1"/>
  <c r="AD79" i="1"/>
  <c r="AD59" i="1"/>
  <c r="AD58" i="1"/>
  <c r="AD52" i="1"/>
  <c r="AD51" i="1"/>
  <c r="AD50" i="1"/>
  <c r="AD108" i="1" l="1"/>
  <c r="AD109" i="1"/>
  <c r="AD107" i="1"/>
  <c r="AD49" i="1"/>
  <c r="AD48" i="1"/>
  <c r="AD47" i="1"/>
  <c r="AD42" i="1"/>
  <c r="AD41" i="1"/>
  <c r="AD44" i="1"/>
  <c r="AD40" i="1"/>
  <c r="AD39" i="1"/>
  <c r="AD38" i="1"/>
  <c r="AD45" i="1"/>
  <c r="AD37" i="1"/>
  <c r="AD43" i="1"/>
  <c r="AD36" i="1"/>
  <c r="AD34" i="1"/>
  <c r="Y32" i="1"/>
  <c r="AD32" i="1" s="1"/>
  <c r="Y31" i="1"/>
  <c r="Y33" i="1"/>
  <c r="AD33" i="1" s="1"/>
  <c r="AC17" i="1"/>
  <c r="AC18" i="1"/>
  <c r="AC26" i="1"/>
  <c r="AD26" i="1" s="1"/>
  <c r="AC28" i="1"/>
  <c r="AD28" i="1" s="1"/>
  <c r="AC25" i="1"/>
  <c r="AD25" i="1" s="1"/>
  <c r="AC24" i="1"/>
  <c r="AD24" i="1" s="1"/>
  <c r="AC27" i="1"/>
  <c r="AD27" i="1" s="1"/>
  <c r="AD23" i="1"/>
  <c r="AC22" i="1"/>
  <c r="AD22" i="1" s="1"/>
  <c r="AC21" i="1"/>
  <c r="AD21" i="1" s="1"/>
  <c r="AD20" i="1"/>
  <c r="AC121" i="1" l="1"/>
  <c r="AD17" i="1"/>
  <c r="AD31" i="1"/>
  <c r="AD18" i="1"/>
  <c r="AD19" i="1"/>
  <c r="AD121" i="1" l="1"/>
</calcChain>
</file>

<file path=xl/sharedStrings.xml><?xml version="1.0" encoding="utf-8"?>
<sst xmlns="http://schemas.openxmlformats.org/spreadsheetml/2006/main" count="1967" uniqueCount="939">
  <si>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</si>
  <si>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</si>
  <si>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</si>
  <si>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</si>
  <si>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</si>
  <si>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</si>
  <si>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</si>
  <si>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</si>
  <si>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Matrícula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</si>
  <si>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</si>
  <si>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</si>
  <si>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</si>
  <si>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</si>
  <si>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</si>
  <si>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</si>
  <si>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</si>
  <si>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</si>
  <si>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</si>
  <si>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</si>
  <si>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</si>
  <si>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</si>
  <si>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</si>
  <si>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</si>
  <si>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</si>
  <si>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</si>
  <si>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</si>
  <si>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</si>
  <si>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</si>
  <si>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</si>
  <si>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</si>
  <si>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</si>
  <si>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</si>
  <si>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</si>
  <si>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</si>
  <si>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</si>
  <si>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</si>
  <si>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</si>
  <si>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</si>
  <si>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</si>
  <si>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</si>
  <si>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Manual de Referência - 10ª Edição - Anexos IV, VI, VII e IX</t>
  </si>
  <si>
    <t>TOTAL</t>
  </si>
  <si>
    <t>Situação quanto a aprovação (A/NA)</t>
  </si>
  <si>
    <t>Ações de regularização/ responsabilização</t>
  </si>
  <si>
    <t>Nome do titular do Órgão/Entidade/Fundo (no exercício do cargo): VALTIM JOSÉ DA SILVA</t>
  </si>
  <si>
    <t xml:space="preserve">não se publicar </t>
  </si>
  <si>
    <t xml:space="preserve">SEGURANÇA </t>
  </si>
  <si>
    <t xml:space="preserve">GABINETE MILITAR </t>
  </si>
  <si>
    <t xml:space="preserve"> 712945-2</t>
  </si>
  <si>
    <t>I</t>
  </si>
  <si>
    <t>A</t>
  </si>
  <si>
    <t xml:space="preserve">BAIXADA </t>
  </si>
  <si>
    <t>712898-1</t>
  </si>
  <si>
    <t>PREFEITO DE RIO BRANCO</t>
  </si>
  <si>
    <t>PREFEITURA DE RIO BRANCO</t>
  </si>
  <si>
    <t>II</t>
  </si>
  <si>
    <t>AEREA</t>
  </si>
  <si>
    <t>06.001.0060/2024</t>
  </si>
  <si>
    <t>CONTRATO CC Nº 005/2024- T.WEB.Nº 0419/2024 - 01030005/2024</t>
  </si>
  <si>
    <t>CLT</t>
  </si>
  <si>
    <t>Rio Branco/ Brasília/Rio Branco</t>
  </si>
  <si>
    <t>555/2024</t>
  </si>
  <si>
    <t>16/12/2024</t>
  </si>
  <si>
    <t>13926</t>
  </si>
  <si>
    <t>VALTIM JOSE DA SILVA  28182529204</t>
  </si>
  <si>
    <t xml:space="preserve">Secretário Municipal da Casa Civil </t>
  </si>
  <si>
    <t xml:space="preserve">SMCC </t>
  </si>
  <si>
    <t>OFICIO Nº SMCC -OFI-2024/04145 DE  16/12/2024 da Secretaria Municipal da Casa Civil, o deslocamento Secretário Municipal da Casa Civil VALTIM JOSÉ DA SILVA  para participar das agendas institucionais, junto ao Ministério de Desenvolvimento Comercio Industria e serviços, NA CIDADE BRASILIA – DF, uma e meia diárias dia 18 e 19/12/2024, PASSAGENS TRECHO AÉRIO RIO BRANCO/BRASILIA /RIO BRANCO</t>
  </si>
  <si>
    <t>060010183//2024</t>
  </si>
  <si>
    <t>60010295/2024</t>
  </si>
  <si>
    <t>16/12/2024-10075</t>
  </si>
  <si>
    <t>PRESTAÇÃO DE CONTAS MENSAL - EXERCÍCIO 2025___</t>
  </si>
  <si>
    <t>060010004</t>
  </si>
  <si>
    <t>14/2025</t>
  </si>
  <si>
    <t>FRANCISCO DAS CHAGAS MACHADO -- 308691702/44</t>
  </si>
  <si>
    <t>: SAJ nº 2021.02.000492, da Procuradoria Geral do Município; Considerando o OFÍCIO N° SMCC-OFI-2025/00684, de 13 de fevereiro de 2025, da Secretaria Municipal da Casa Civil – SMCC,
Art. 1º Autorizar o deslocamento do servidor do Gabinete Militar Municipal, Francisco das Chagas Machado de Almeida, para realizar atividade de segurança pessoal do Exmo. Sr. Prefeito de Rio Branco/AC, em agenda institucional na Cidade do Rio de Janeiro – RJ, concedendo-lhe 1 ½ (uma e meia) diárias referente ao período 16 e 17 de fevereiro de ano corrente</t>
  </si>
  <si>
    <t>16.02/2025</t>
  </si>
  <si>
    <t>17.02/2025</t>
  </si>
  <si>
    <t xml:space="preserve">	16/02/2025: Rio Branco / CNF - BH/GIG RIO DE JANEIRO / 17/02/2025 – SDU RIO DE JANEIRO /BSB -BRASILIA /RBR RIO BRANCO.  </t>
  </si>
  <si>
    <t>060010032</t>
  </si>
  <si>
    <t>060010021</t>
  </si>
  <si>
    <t>060010031</t>
  </si>
  <si>
    <t>060010020</t>
  </si>
  <si>
    <t xml:space="preserve">16/02/2025: Rio Branco / CNF - BH/GIG RIO DE JANEIRO / 17/02/2025 – SDU RIO DE JANEIRO /BSB -BRASILIA /RBR RIO BRANCO.  </t>
  </si>
  <si>
    <t xml:space="preserve">OFICIO Nº SMCC -OFI-2025/0685 DE 13 /02/2025 da Secretaria Municipal da Casa Civil, o deslocamento PREFEITO DE RIO BRANCO SEBASTIÃO BOCALON RODRIGUES, para participar das agendas institucional junto ao Banco Nacional de Desenvolvimento Econômico e Social, na CIDADE RIO DE JANEIRO – RJ, uma diária e meia do dia 16 a 17/02/2025, PASSAGENS TRECHO AÉRIO RIO BRANCO/RIO DE JANEIRO /RIO BRANCO. </t>
  </si>
  <si>
    <t>SEBASTIÃO BOCALOM RODRIGUES - 173.571.529-87</t>
  </si>
  <si>
    <t>060010003</t>
  </si>
  <si>
    <t>21</t>
  </si>
  <si>
    <t>14/02/2025</t>
  </si>
  <si>
    <t>CONTRATO SMCC Nº 02/2025 - Contrato Web nº: ____</t>
  </si>
  <si>
    <t>30/12/2024-10108</t>
  </si>
  <si>
    <t xml:space="preserve">SISTEMA ESTAVA FECHADO </t>
  </si>
  <si>
    <t>17/02/2025-10139</t>
  </si>
  <si>
    <t>25/02/2025-10147</t>
  </si>
  <si>
    <t>17/02/2025-10138</t>
  </si>
  <si>
    <t>21/02/2025-10141</t>
  </si>
  <si>
    <t>060010006</t>
  </si>
  <si>
    <t>060010007</t>
  </si>
  <si>
    <t>060010008</t>
  </si>
  <si>
    <t>060010009</t>
  </si>
  <si>
    <t>060010010</t>
  </si>
  <si>
    <t>060010011</t>
  </si>
  <si>
    <t>060010012</t>
  </si>
  <si>
    <t>060010013</t>
  </si>
  <si>
    <t>40/2025</t>
  </si>
  <si>
    <t>20/03/2025</t>
  </si>
  <si>
    <t>13.986</t>
  </si>
  <si>
    <t xml:space="preserve">AILTON ANTONIO OLIVEIRA DE FREITAS    </t>
  </si>
  <si>
    <t xml:space="preserve">SECRETÁRIO ESPECIAL DE COMUNICAÇÃO  </t>
  </si>
  <si>
    <t xml:space="preserve">SECOM </t>
  </si>
  <si>
    <t>Considerando o OFÍCIO N° GABPRE-OFI-2025/00121, de 11 de março de 2025, do Gabinete do Prefeito, bem como o OFÍCIO Nº SMCC- -OFI-2025/01276, de 14 de março de 2025, da Secretaria Municipal da Casa Civil – SMCC,
Secretário Especial de Comunicação, Ailton Antônio Oliveira de Freitas, para realizar visita técnica à Usina de Termoplástico em São Bento do Sul, em Santa Catarina e ao Consórcio Intermunicipal do Médio Vale do Itajaí – CIMVI, especificamente na área de manejo de Resíduos Sólidos Urbanos, na Cidade de Santa Catarina, concedendo-lhe 2½ (duas e meia) diárias referente ao período de 17 a 19 de março do ano corrente e passagens aéreas nos trechos Rio Branco/Santa Catarina/Rio Branco</t>
  </si>
  <si>
    <t>RBR/BSB/CGH/
NVT/CGH/BSB/RBR</t>
  </si>
  <si>
    <t>060010038/2025</t>
  </si>
  <si>
    <t>060010073/2025</t>
  </si>
  <si>
    <t>002/2025  - Web nº: 181/2025 – 01030002/2025</t>
  </si>
  <si>
    <t>21/03/2025-10160</t>
  </si>
  <si>
    <t>07/04/2025 - 10200</t>
  </si>
  <si>
    <t>040/2025</t>
  </si>
  <si>
    <t>25/03/2025</t>
  </si>
  <si>
    <t xml:space="preserve">NÃO SE PUBLICAR </t>
  </si>
  <si>
    <t xml:space="preserve">OFICIO Nº SMCC -OFI-2025/01481 DE 25/03/2025 da Secretaria Municipal da Casa Civil, o deslocamento PREFEITO DE RIO BRANCO SEBASTIÃO BOCALON RODRIGUES, para participar de uma reunião do Conselho Político  da Conferencia Nacional de Municípios –, na CIDADE BRASILIA, uma diária e meia do dia 25 a 26/03/2025, PASSAGENS TRECHO AÉRIO RIO BRANCO/BRASILIA /RIO BRANCO. </t>
  </si>
  <si>
    <t xml:space="preserve">Rio Branco / BSB- BRASILIA/BSB -BRASILIA /RBR RIO BRANCO.  </t>
  </si>
  <si>
    <t>060010039/2025</t>
  </si>
  <si>
    <t>060010079/2025</t>
  </si>
  <si>
    <t>27/03/2025-10169</t>
  </si>
  <si>
    <t>02/04/2025-10194</t>
  </si>
  <si>
    <t>047/2025</t>
  </si>
  <si>
    <t>26/03/2025</t>
  </si>
  <si>
    <t>13.990</t>
  </si>
  <si>
    <t>SAJ nº 2021.02.000492, da Procuradoria Geral do Município; Considerando o OFÍCIO N° SMCC-OFI-2025/001488, de 25 de março de 2025, da Secretaria Municipal da Casa Civil – SMCC,
Art. 1º Autorizar o deslocamento do servidor do Gabinete Militar Municipal, Francisco das Chagas Machado de Almeida, matricula nº 712945-1, para realizar atividade de segurança pessoal do Exmo. Sr. Prefeito de Rio Branco/AC, a Reunião do Conselho Político da Confederação Nacional de Municípios – CNM, concedendo-lhe 1 ½ (uma e meia) diárias referente ao período 25 e 26 de março de ano corrente</t>
  </si>
  <si>
    <t>60010040/2025</t>
  </si>
  <si>
    <t>060010080/2025</t>
  </si>
  <si>
    <t>01/04/2025-10190</t>
  </si>
  <si>
    <t>07/04/2025-10201</t>
  </si>
  <si>
    <t>42/2025</t>
  </si>
  <si>
    <t>02/04/2025</t>
  </si>
  <si>
    <t xml:space="preserve">MEMO Nº SMCC -MEM-2025/000309 DE 01/042025 , bem como, oficio nº SMCC-OFI—2025/01642 DE 01/04/2025 e  oficio nº SMCC-OFI—2025/01661 DE 02/04/2025  ambos da Secretaria Especial da Secretaria Municipal da Casa Civil, o deslocamento PREFEITO DE RIO BRANCO SEBASTIÃO BOCALON RODRIGUES, para participar de uma agenda Institucional  aos Ministério   e a Bancada Federal em Brasília /DF – na CIDADE BRASILIA, uma diária e meia do dia 03 a 04 04/2025, PASSAGENS TRECHO AÉRIO RIO BRANCO/BRASILIA /RIO BRANCO. </t>
  </si>
  <si>
    <t>60010041/20025</t>
  </si>
  <si>
    <t>060010081/2025</t>
  </si>
  <si>
    <t>02/04/2025-10195</t>
  </si>
  <si>
    <t>16/04/2025-10222</t>
  </si>
  <si>
    <t>060010047/2025</t>
  </si>
  <si>
    <t>44/2025</t>
  </si>
  <si>
    <t>08/04/2025</t>
  </si>
  <si>
    <t xml:space="preserve">MEMO Nº SMCC -MEM-2025/000334 DE 04/042025 , bem como, oficio nº GABPRE-OFI—2025/00171 DE 24/03/2025 e  oficio nº SMCC-OFI—2025/01726 DE 07/04/2025  ambos da Secretaria Especial da Casa Civil, o deslocamento PREFEITO DE RIO BRANCO SEBASTIÃO BOCALON RODRIGUES, para participar DA 87ª Reunião Geral da Frente Nacional de Prefeitas e Prefeitos – FPN, em Brasília /DF – na CIDADE BRASILIA, duas  diária e meia do dia 06 a 08/ 04/2025, concedendo-lhe PASSAGENS TRECHO AÉRIO RIO BRANCO/BRASILIA /RIO BRANCO. </t>
  </si>
  <si>
    <t xml:space="preserve">Rio Branco / BSB- BRASILIA /BSB -BRASILIA /RBR RIO BRANCO.  </t>
  </si>
  <si>
    <t>060010101/2025</t>
  </si>
  <si>
    <t>16/04/2025-10224</t>
  </si>
  <si>
    <t>29/04/2025-10236</t>
  </si>
  <si>
    <t>52/2025</t>
  </si>
  <si>
    <t>13995</t>
  </si>
  <si>
    <t xml:space="preserve">Kelen Rejane Nunes Bocalom   </t>
  </si>
  <si>
    <t xml:space="preserve">CHEFE DE GABINETE </t>
  </si>
  <si>
    <t xml:space="preserve">GABINETE DO PREFEITO </t>
  </si>
  <si>
    <t>MEMORANDO Nº SMCC-MEM-2025/00310, de 01 de abril de 2025, bem como, o OFÍCIO Nº SMCC-OFI-2025/01639, de 01 de abril de 2025, ambos da Secretaria Municipal da Casa Civil – SMCC.
Art. 1º Autorizar o deslocamento da Chefe de Gabinete do Prefeito, Kelen Rejane Nunes Bocalom, para acompanhar e assessorar o Exmo. Sr. Prefeito em visita oficial/institucional aos Ministérios e a Bancada Federal, nos dias 03 a 04 de abril de 2025, na cidade de Brasília – DF, concedendo-lhe 1 ½ (uma e meia) diárias, referente ao período de 03 a 04 de abril do ano corrente e passagens aéreas nos trechos Rio Branco/Brasília/Rio Branco</t>
  </si>
  <si>
    <t>060010042/2025</t>
  </si>
  <si>
    <t>060010082/2025</t>
  </si>
  <si>
    <t>02/04/2025-10196</t>
  </si>
  <si>
    <t>10/04/2025-10219</t>
  </si>
  <si>
    <t>53/2025</t>
  </si>
  <si>
    <t>03/04/2025</t>
  </si>
  <si>
    <t>13.995</t>
  </si>
  <si>
    <t>SAJ nº 2021.02.000492, da Procuradoria Geral do Município; Considerando os expedientes MEMORANDO Nº SMCC-MEM-2025/00308, de 01 de abril de 2025, bem como, o OFÍCIO N° SMCC-OFI-2025/01645, de 01 de abril de 2025, ambos da mesma Secretaria Municipal da Casa Civil – SMCC.o deslocamento do servidor do Gabinete Militar Municipal, Francisco das Chagas Machado de Almeida, matricula nº 712945-1, para realizar atividade de segurança pessoal do Exmo. Sr. Prefeito de Rio Branco/AC, em uma visita institucional aos Ministérios e à Bancada Federal, concedendo-lhe passagens aéreas nos trechos Rio Branco/Brasília/Rio Branco e 1½ (uma e meia) diária referente ao período de 03 e 04 de abril do ano corrente</t>
  </si>
  <si>
    <t>060010045/2025</t>
  </si>
  <si>
    <t>060010089/2025</t>
  </si>
  <si>
    <t>07/04/2025</t>
  </si>
  <si>
    <t>07/04/2025-10205</t>
  </si>
  <si>
    <t>22/04/2025-10229</t>
  </si>
  <si>
    <t>22/04/2025-10230</t>
  </si>
  <si>
    <t>29/04/2025-10237</t>
  </si>
  <si>
    <t>060010048/2025</t>
  </si>
  <si>
    <t>060010103/2025</t>
  </si>
  <si>
    <t>SECRETARIA ESPECIAL DE ASSUNTOS JURÍDICOS E ATOS OFICIAIS – 
SEJUR - Considerando os OFÍCIO N° SMCC-OFI-2025/01635, de 07 de abril de 2025, ambos da mesma Secretaria Municipal da Casa Civil – SMC.o deslocamento do servidor do Gabinete Militar Municipal, Francisco das Chagas Machado de Almeida, matricula nº 712945-1, para realizar atividade de segurança pessoal do Exmo. Sr. Prefeito de Rio Branco/AC, em agenda institucional na Cidade de Brasília, concedendo-lhe passagens aéreas nos trechos Rio Branco/Brasília/Rio Branco e 2½ (duas e meia) diárias referente ao período de 06 a 08 de abril do ano corrente</t>
  </si>
  <si>
    <t xml:space="preserve">CLAUDIO FALCÃO DE SOUSA    - CPF: 322.654.412-87 </t>
  </si>
  <si>
    <t xml:space="preserve">COORDENADOR DEFESA CIVIL RB  </t>
  </si>
  <si>
    <t xml:space="preserve">COMDEC </t>
  </si>
  <si>
    <t>55/2025</t>
  </si>
  <si>
    <t>04/04/2025</t>
  </si>
  <si>
    <t>Considerando os OFÍCIO N° SMCC-OFI-2025/01671, de 02 de abril de 2025, 
e o OFÍCIO N° SMCC-OFI-2025/01672, de 02 de abril de 2025, ambos Secretaria Municipal da Casa Civil – SMCC.
Art. 1º Autorizar o deslocamento do servidor  Claúdio Falcão de Sousa, Coordenador da Defesa Civil, para participar de agenda institucional junto ao Ministério de Integração e do Desenvolvimento Regional, com fito solucionar as demandas referentes aos recursos federais oriundos da situação de emergência da ETA II, na Cidade de Brasília, concedendo-lhe passagens aéreas nos trechos Rio Branco/Brasília/Rio Branco e 2½ (duas e meia) diárias referente ao período de 02 e 04 de abril do ano corrente,</t>
  </si>
  <si>
    <t>Rio Branco / BSB- BRASILIA/BSB -BRASILIA /RBR RIO BRANCO.</t>
  </si>
  <si>
    <t>060010046/2025</t>
  </si>
  <si>
    <t>060010094/2025</t>
  </si>
  <si>
    <t>14/04/2025-10221</t>
  </si>
  <si>
    <t>59/2025</t>
  </si>
  <si>
    <t>14.001</t>
  </si>
  <si>
    <t>12/05/2025 - 10257  26/05/2025- 10291</t>
  </si>
  <si>
    <t>060010014</t>
  </si>
  <si>
    <t xml:space="preserve">NADA CONSTA CANCELADO </t>
  </si>
  <si>
    <t>060010015</t>
  </si>
  <si>
    <t>72/2025</t>
  </si>
  <si>
    <t>23/04/2025</t>
  </si>
  <si>
    <t>14.008</t>
  </si>
  <si>
    <t>:  SECRETARIA ESPECIAL DE ASSUNTOS JURÍDICOS E ATOS OFICIAIS – 
SEJUR - Considerando o OFÍCIO N° SAI-OFI-2025/00003, de 15 de abril de 2025, da Secretaria Especial Municipal de Articulação Institucional – SAI, bem como, o OFÍCIO N° SMCC-OFI-2025/01968, de 16 de abril de 2025, da Secretaria Municipal da Casa Civil – SMCC.
Art. 1º Autorizar o deslocamento do servidor do Gabinete Militar Municipal para realizar atividade de segurança pessoal do Exmo. Sr. Prefeito de Rio Branco/AC, em agenda institucional na Cidade de Belém/PA, concedendo-lhe passagens aéreas nos trechos Rio Branco/Belém-PA/Rio Branco e 2½ (duas e meia) diárias referente ao período de 22 a 24 de abril do ano corrente</t>
  </si>
  <si>
    <t>060010050/2025</t>
  </si>
  <si>
    <t>060010108/2025</t>
  </si>
  <si>
    <t>Rio Branco / PVH - PORTO VELHO
AEROPORTO DE PORTO /PVH -P ORTO VELHO AEROPORTO DE PORTO/ BSB - BRASILIA
AEROPORTO/ BEL - BELEM AEROPORTO
INTERNACIONAL DE
BELÉM / BEL - BELEM AEROPORTO/ BSB -BRASILIA /RBR/ RIO BRANCO</t>
  </si>
  <si>
    <t xml:space="preserve">Conforme PORTARIA Nº 019, DE 23 DE ABRIL DE 2025 com alteração nos valores das diárias e atualizações no sistema consta NE. COM DAM nº 792739/2025 – PROCESSO 4039/2025DE DEVOLUÇÃO AOS COFRE MUNICIPAL DO SENHOR FRANCISCO ALMEIDA A DIFERENÇA DE R$ 400,00 (quatrocentos) reais juntado a prestação de contas </t>
  </si>
  <si>
    <t>06/05/2025 - 10245</t>
  </si>
  <si>
    <t>20/05/2025-10276</t>
  </si>
  <si>
    <t>77/2025</t>
  </si>
  <si>
    <t>25/04/2025</t>
  </si>
  <si>
    <t>14010</t>
  </si>
  <si>
    <t>SECRETARIA ESPECIAL DE ASSUNTOS JURÍDICOS E ATOS OFICIAIS – SEJUR - Considerando o OFÍCIO N° SMCC-OFI-2025/01867, de 11 de abril de 2025, da Secretaria Especial de Comunicação, bem como, o OFÍCIO N° SMCC- -OFI-2025/01958, de 16 de abril de 2025, da Secretaria Municipal da Casa Civil – SMCCpara acompanhar e assessorar o Exmo. Sr. Prefeito em agenda oficial no Encontro de Prefeitas e Prefeitos da Amazônia Legal – Caminhos para a COP30, nos dias 23 e 24 de abril de 2025, na cidade de Belém/PA, concedendo-lhe passagens aéreas nos trechos Rio Branco/Belém/Rio Branco e 3 (três) diárias, referente ao período de 22 a 24 de abril de 2025</t>
  </si>
  <si>
    <t>24/0/42025</t>
  </si>
  <si>
    <t>Rio Branco /CNF BH C- CONFINS TANCREDO NEVES /CNF /BEL BELEM/– BEL - BELEM AEROPORTO/ MAO – MANAUS /MAO /  RIO BRANCO</t>
  </si>
  <si>
    <t xml:space="preserve">Conforme PORTARIA Nº 019, DE 23 DE ABRIL DE 2025 com alteração nos valores das diárias e atualizações no sistema consta NE. COM DAM nº 797607/2025 – PROCESSO 4204/2025 DE DEVOLUÇÃO AOS COFRE MUNICIPAL DO SENHOR ADT - FREITAS/AILTON ANTONIO A DIFERENÇA DE R$ 480,00 (quatrocentos e oitenta) reais e nota explicativa do servidor juntado a prestação de contas </t>
  </si>
  <si>
    <t>060010017</t>
  </si>
  <si>
    <t>060010018</t>
  </si>
  <si>
    <t>060010019</t>
  </si>
  <si>
    <t>54/2025</t>
  </si>
  <si>
    <t>13.05/2025</t>
  </si>
  <si>
    <t>MEMO Nº SMCC -MEM-2025/0038 DE 06/052025, bem como, oficio nº SMCC-OFI—2025/022321 DE 06/05/2025 Secretaria Especial da Casa Civil, o deslocamento PREFEITO DE RIO BRANCO , para participar da agendar instrucional no município de Pindorama  na CIDADE SÃO PAULO, duas  diária e meia do dia 01 a 03/ 05/2025, concedendo-lhe PASSAGENS TRECHO AÉRIO RIO BRANCO/BRASILIA /RIO BRANCO</t>
  </si>
  <si>
    <t xml:space="preserve">: Rio Branco / BSB- BRASILIA/ CGH - SAO PAULO / CGH -SP/ SJP – SÃO JOSE DO RIO PRETO /SJP – SÃO JOSE DO RIO PRETO /BSB -BRASILIA /RBR RIO BRANCO.  </t>
  </si>
  <si>
    <t>57/2025</t>
  </si>
  <si>
    <t>23/05/2025</t>
  </si>
  <si>
    <t xml:space="preserve">OFICIO Nº GABPRE -OFI-2025/000345 DE 13/05/2025, bem como, oficio nº SMCC-OFI—2025/02428 DE 13/05/2025 e  oficio nº SMCC-OFI—2025/02599 DE 13/05/2025 Secretaria da Casa Civil, o deslocamento PREFEITO DE RIO BRANCO SEBASTIÃO BOCALOM RODRIGUES, para participar da agendar institucional, no evento de 49 anos do aniversário do município de Assis Brasil Acre, uma diária e meia do dia 13 a 14/ 05/2025, concedendo-lhe PASSAGENS TRECHO TERRESTRE RIO BRANCO/ASSIS BRASIL  /RIO BRANCO VEICULO PROPRIO / LOCADO DA Prefeitura de Rio Branco Acre </t>
  </si>
  <si>
    <t xml:space="preserve">Rio Branco / ASSIS BRASIL  / Rio Branco </t>
  </si>
  <si>
    <t xml:space="preserve">TERRESTE </t>
  </si>
  <si>
    <t>29/05/2025</t>
  </si>
  <si>
    <t xml:space="preserve">MEMO  SMCC-MEM-2025/00450 28/05/2025,  bem como, oficio nº SMCC-OFI—2025/02661 DE 27/05/2025 , Secretaria da Casa Civil, o deslocamento PREFEITO DE RIO BRANCO para participar da 12ª  RONDONIA RURAL SHOW INTERNACIONAL E DA 6ª RONDO LEITE – feiras internacionais de agronegócio da região norte , com objetivo de conhecer e fomentar a implantação de novas tecnologias voltadas ao setor n acidade de JI-PARANÁ/ RONDÔNIA , duas  diária e meia do dia 29 a 31/ 05/2025, concedendo-lhe PASSAGENS TRECHO TERRESTRE RIO BRANCO/JI-PARANÁ  /RIO BRANCO VEICULO PROPRIO / LOCADO DA Prefeitura de Rio Branco Acre </t>
  </si>
  <si>
    <t xml:space="preserve">Rio Branco / JI-PARANÁ   / Rio Branco </t>
  </si>
  <si>
    <t>CONTRATO CASA CIVIL/GABMIL N° 022/2024 – 5/2025-01040001/2025</t>
  </si>
  <si>
    <t>33.90.39.00</t>
  </si>
  <si>
    <t>060010113/2025</t>
  </si>
  <si>
    <t>060010053/2025</t>
  </si>
  <si>
    <t>060010054/2025</t>
  </si>
  <si>
    <t>060010117/2025</t>
  </si>
  <si>
    <t>060010058/2025</t>
  </si>
  <si>
    <t>060010129/2025</t>
  </si>
  <si>
    <t>060010063/2025</t>
  </si>
  <si>
    <t>060010130/2025</t>
  </si>
  <si>
    <t>060010016</t>
  </si>
  <si>
    <t>08/05/2025-10254</t>
  </si>
  <si>
    <t>23/05/2025-10288</t>
  </si>
  <si>
    <t>13/05/2025-10260</t>
  </si>
  <si>
    <t>19/05/2025-10269</t>
  </si>
  <si>
    <t>26/05/2025-10289</t>
  </si>
  <si>
    <t>30/05/2025-10300</t>
  </si>
  <si>
    <t>30/05/2025-10302</t>
  </si>
  <si>
    <t>0506/2025-10326</t>
  </si>
  <si>
    <t>060010022</t>
  </si>
  <si>
    <t>060010023</t>
  </si>
  <si>
    <t>060010024</t>
  </si>
  <si>
    <t>060010025</t>
  </si>
  <si>
    <t>060010026</t>
  </si>
  <si>
    <t>060010027</t>
  </si>
  <si>
    <t>060010028</t>
  </si>
  <si>
    <t>060010029</t>
  </si>
  <si>
    <t>060010030</t>
  </si>
  <si>
    <t xml:space="preserve">NADA CONSTA </t>
  </si>
  <si>
    <t>14.013</t>
  </si>
  <si>
    <t xml:space="preserve">EDINILSON OSORIO DE OLIVEIRA- CPF: 512.745.232-49 </t>
  </si>
  <si>
    <t>o OFÍCIO N° SMCC-OFI-2025/02137, de 29 de abril de 2025, para realizar atividade de segurança pessoal do Exmo. Sr. Prefeito de Rio Branco/AC, em agenda institucional em Pindorama  – SP</t>
  </si>
  <si>
    <t>060010065/2025</t>
  </si>
  <si>
    <t>060010132/2025</t>
  </si>
  <si>
    <t>03/06/2025-10316</t>
  </si>
  <si>
    <t>11/06/2025-10334</t>
  </si>
  <si>
    <t>112/2025</t>
  </si>
  <si>
    <t>79/2025</t>
  </si>
  <si>
    <t>29/04/2025</t>
  </si>
  <si>
    <t>14.033</t>
  </si>
  <si>
    <t>o OFÍCIO N° GABMIL-OFI-2025/00128, de 27 de maio de 2025, do Gabinete Militar Municipal – GABMIL, bem como, o OFÍCIO N° SMCC- -OFI-2025/02676, de 27 de maio de 2025 para realizar atividade de segurança pessoal do Exmo. Sr. Prefeito de Rio Branco/AC, na 12ª Rondônia Rural Show Internacional e da 6ª Rondo Leite - feiras internacionais de agronegócio da região Norte, na cidade de Ji-Paraná/RO</t>
  </si>
  <si>
    <t>060010153/2025</t>
  </si>
  <si>
    <t>12/06/2025-10338</t>
  </si>
  <si>
    <t xml:space="preserve">PENDENCIA DE COMPRAVÃO - OBS. FORAM 02 VEICULOS . </t>
  </si>
  <si>
    <t>104/2025</t>
  </si>
  <si>
    <t>28/05/2025</t>
  </si>
  <si>
    <t>14.032</t>
  </si>
  <si>
    <t xml:space="preserve"> o OFÍCIO N° GABMIL-OFI-2025/00112, de 13 de maio de 2025, do Gabinete Militar Municipal – GABMIL, bem como, o OFÍCIO N° SMCC-OFI-2025/02601, de 22 de maio de 20 25, para realizar atividade de segurança pessoal do Exmo. Sr. Prefeito de Rio Branco/AC, no evento “49º aniversário do Município de Assis Brasil” e em visita institucional, no dia 14 de maio de 2025, no município de Assis Brasil/AC</t>
  </si>
  <si>
    <t>060010022/2025</t>
  </si>
  <si>
    <t>060010133/2025</t>
  </si>
  <si>
    <t>06/06/2025-10317</t>
  </si>
  <si>
    <t>11/06/2025-10337</t>
  </si>
  <si>
    <t>111/2025</t>
  </si>
  <si>
    <t>o OFÍCIO N° GABMIL-OFI-2025/00128, de 27 de maio de 2025, do Gabinete Militar Municipal – GABMIL, bem como, o OFÍCIO N° SMCC- -OFI-2025/02676, de 27 de maio de 2025para realizar atividade de segurança pessoal do Exmo. Sr. Prefeito de Rio Branco/AC, na 12ª Rondônia Rural Show Internacional e da 6ª Rondo Leite - feiras internacionais de agronegócio da região Norte, na cidade de Ji-Paraná/RO</t>
  </si>
  <si>
    <t>060010075/2025</t>
  </si>
  <si>
    <t>06.001.0156/2025</t>
  </si>
  <si>
    <t>12/06/2025-10340</t>
  </si>
  <si>
    <t>01/07/2025-10368</t>
  </si>
  <si>
    <t xml:space="preserve">OBS. FORAM 02 VEICULOS . </t>
  </si>
  <si>
    <t>103/2025</t>
  </si>
  <si>
    <t>o OFÍCIO N° GABMIL-OFI-2025/00112, de 13 de maio de 2025, do Gabinete Militar Municipal – GABMIL, bem como, o OFÍCIO N° SMCC-OFI-2025/02601, de 22 de maio de 2025 para realizar atividade de segurança pessoal do Exmo. Sr. Prefeito de Rio Branco/AC, no evento “49º aniversário do Município de Assis Brasil” e em visita institucional, no dia 14 de maio de 2025, no município de Assis Brasil/AC, concedendo-lhe 1½ (uma e meia) diárias</t>
  </si>
  <si>
    <t>060010067/2025</t>
  </si>
  <si>
    <t>060010136/2025</t>
  </si>
  <si>
    <t>03/06/2025-10318</t>
  </si>
  <si>
    <t>26/06/2025-10365</t>
  </si>
  <si>
    <t>106/2025</t>
  </si>
  <si>
    <t>MEMO SMCC-MEM-2025/0450 do dia 280/05/2025 e OFÍCIO Nº SMCC--OFI-2025/02660, de 27 de maio de 2025, acompanhar e assessorar o Exmo. Sr. Prefeito de Rio Branco, para participar na programação da 12ª Rondônia Rural Show Internacional e da 6ª Rondo Leite, feiras internacionais de agronegócio da região Norte, com o objetivo de conhecer e fomentar a implementação de  novas tecnologias voltadas ao setor, na cidade de Ji-Paraná/RO, via terrestre</t>
  </si>
  <si>
    <t>060010068/2025</t>
  </si>
  <si>
    <t>060010137/2025</t>
  </si>
  <si>
    <t>03/06/2025-10319</t>
  </si>
  <si>
    <t>25/06/2025-10364</t>
  </si>
  <si>
    <t>107/2025</t>
  </si>
  <si>
    <t>o OFÍCIO Nº SMCC-OFI-2025/02675 e OFÍCIO Nº SMCC--OFI-2025/02677, de 27 de maio de 2025,, para acompanhar e assessorar o Exmo. Sr. Prefeito de Rio Branco, para participar na programação da 12ª Rondônia Rural Show Internacional e da 6ª Rondo Leite, feiras internacionais de agronegócio da região Norte, com o objetivo de conhecer e fomentar a implementação de  novas tecnologias voltadas ao setor, na cidade de Ji-Paraná/RO, via terrestre</t>
  </si>
  <si>
    <t>060010069/2025</t>
  </si>
  <si>
    <t>060010138/2025</t>
  </si>
  <si>
    <t>03/06/2025-10320</t>
  </si>
  <si>
    <t>11/06/2025-103336</t>
  </si>
  <si>
    <t>99/2025</t>
  </si>
  <si>
    <t>o OFÍCIO N° GABPRE-OFI-2025/00348, de 13 de maio de 2025, do Gabinete do Prefeito – GABPRE, bem como, o OFÍCIO N° SMCC- -OFI-2025/02429, de 14 de maio de 2025 e OFÍCIO Nº SMCC-OFI-2025/02600, de 22 de maio de 2025   para acompanhar e assessorar do Exmo. Sr. Prefeito de Rio Branco/AC, no evento “49º aniversário do Município de Assis Brasil” e em visita institucional, no dia 14 de maio de 2025, no município de Assis Brasil/AC, concedendo-lhe 1½ (uma e meia) diárias</t>
  </si>
  <si>
    <t>060010074/2025</t>
  </si>
  <si>
    <t>060010154/2025</t>
  </si>
  <si>
    <t>12/06/2025-10339</t>
  </si>
  <si>
    <t>01/07/2025-10367</t>
  </si>
  <si>
    <t>102/2025</t>
  </si>
  <si>
    <t xml:space="preserve">WYLEISON SILVA DE OLIVEIRA CPF: 484.532.342-72 </t>
  </si>
  <si>
    <t>o OFÍCIO N° GABMIL-OFI-2025/00112, de 13 de maio de 2025, do Gabinete Militar Municipal – GABMIL, bem como, o OFÍCIO N° SMCC-OFI-2025/02601, de 22 de maio de 2025 para realizar atividade de segurança pessoal do Exmo. Sr. Prefeito de Rio Branco/AC, no evento “49º aniversário do Município de Assis Brasil” e em visita institucional, no dia 14 de maio de 2025, no município de Assis Brasil/AC,</t>
  </si>
  <si>
    <t>060010070/2025</t>
  </si>
  <si>
    <t>060010145/2025</t>
  </si>
  <si>
    <t>04/06/2025-10321</t>
  </si>
  <si>
    <t>11/06/2025-10335</t>
  </si>
  <si>
    <t>60/2025</t>
  </si>
  <si>
    <t>10/06/2025</t>
  </si>
  <si>
    <t>despachoSMCC-desp-2025/00893 10/06/2025,   bem como, oficio nº GABRE-OFI—2025/0410  DE 05/06/2025 para participar  da mobilização promovida pela FNP em torno destes temas: Audiência Pública  da Comissão de Constituição Justiça e Cidadania – CCJ sobre PLP 108/2024 – CG-IBS, Audiência Pública da PEC 18/2025 da Segurança  PÚBLICA e Audiências na Cãmara dos Deputados em prol da PEC 66/2023 que trata do limite de pagamentos de precatórias de municípios, pagamento  débitos previdenciários municipais com Regime Geral  de previdência social RGPS e Regime Próprio de Previdência Social RPPS e desvinculação de órgão , fundo ou despesa até 31/12/2032, de receitas dos municípios na cidade de Brasília /DF</t>
  </si>
  <si>
    <t xml:space="preserve">RBR/GRU /GRU/BSB /BSB/RBR </t>
  </si>
  <si>
    <t>060010071/2025</t>
  </si>
  <si>
    <t>060010150/2025</t>
  </si>
  <si>
    <t>10/06/2025-10331</t>
  </si>
  <si>
    <t>25/06/2025-10363</t>
  </si>
  <si>
    <t>060010033</t>
  </si>
  <si>
    <t>060010034</t>
  </si>
  <si>
    <t>060010035</t>
  </si>
  <si>
    <t>060010036</t>
  </si>
  <si>
    <t>060010037</t>
  </si>
  <si>
    <t>060010038</t>
  </si>
  <si>
    <t>060010039</t>
  </si>
  <si>
    <t>060010040</t>
  </si>
  <si>
    <t>060010041</t>
  </si>
  <si>
    <t>060010042</t>
  </si>
  <si>
    <t>060010043</t>
  </si>
  <si>
    <t>060010044</t>
  </si>
  <si>
    <t>060010045</t>
  </si>
  <si>
    <t>060010046</t>
  </si>
  <si>
    <t>060010047</t>
  </si>
  <si>
    <t>060010048</t>
  </si>
  <si>
    <t>060010049</t>
  </si>
  <si>
    <t>060010050</t>
  </si>
  <si>
    <t>060010051</t>
  </si>
  <si>
    <t>060010052</t>
  </si>
  <si>
    <t>060010053</t>
  </si>
  <si>
    <t>060010054</t>
  </si>
  <si>
    <t>060010055</t>
  </si>
  <si>
    <t>060010056</t>
  </si>
  <si>
    <t>060010057</t>
  </si>
  <si>
    <t>060010058</t>
  </si>
  <si>
    <t>060010059</t>
  </si>
  <si>
    <t>060010060</t>
  </si>
  <si>
    <t>060010061</t>
  </si>
  <si>
    <t>060010062</t>
  </si>
  <si>
    <t>060010063</t>
  </si>
  <si>
    <t>135/2025</t>
  </si>
  <si>
    <t>30/06/2025</t>
  </si>
  <si>
    <t>14054</t>
  </si>
  <si>
    <t xml:space="preserve">o deslocamento do Secretário Especial de Comunicação, para cumprir agenda institucional no Hospital Infantil de Ariquemes e ao setor produtivo local, na cidade de Ariquemes – RO, bem como, participar da “4ª edição do CAFECAU – Festa do Café e do Cacau”, na
cidade de Cacoal – RO, concedendo-lhe 4 ½ (quatro e meia) diárias, referente ao período de 1º a 05 de julho de 2025, via terrestre, </t>
  </si>
  <si>
    <t xml:space="preserve">RIO BRANCO /ARIQUEMES /CACOAL -RO /RIO BRANCO </t>
  </si>
  <si>
    <t>060010083/2025</t>
  </si>
  <si>
    <t>060010172/2025</t>
  </si>
  <si>
    <t>60010086/2025</t>
  </si>
  <si>
    <t>60010087/2025</t>
  </si>
  <si>
    <t>060010173/2025</t>
  </si>
  <si>
    <t>060010178/2025</t>
  </si>
  <si>
    <t>060010090/2025</t>
  </si>
  <si>
    <t>060010179/2025</t>
  </si>
  <si>
    <t>060010188/2025</t>
  </si>
  <si>
    <t>060010093/2025</t>
  </si>
  <si>
    <t>060010095/2025</t>
  </si>
  <si>
    <t>060010189/2025</t>
  </si>
  <si>
    <t>06001190/2025</t>
  </si>
  <si>
    <t>060010096/2025</t>
  </si>
  <si>
    <t>060010191/2025</t>
  </si>
  <si>
    <t>060010092/2025</t>
  </si>
  <si>
    <t>060010192/2025</t>
  </si>
  <si>
    <t>060010097/2025</t>
  </si>
  <si>
    <t>060010193/2025</t>
  </si>
  <si>
    <t>060010098/2025</t>
  </si>
  <si>
    <t>060010194/2025</t>
  </si>
  <si>
    <t>060010099/2025</t>
  </si>
  <si>
    <t>0600100196/2025</t>
  </si>
  <si>
    <t>60010100/2025</t>
  </si>
  <si>
    <t>060010199/2025</t>
  </si>
  <si>
    <t>60010101/2025</t>
  </si>
  <si>
    <t>06001/0200/2025</t>
  </si>
  <si>
    <t>060010102/2025</t>
  </si>
  <si>
    <t>6001201/2025</t>
  </si>
  <si>
    <t>06001/202/2025</t>
  </si>
  <si>
    <t>060010107/2025</t>
  </si>
  <si>
    <t>060010211/2025</t>
  </si>
  <si>
    <t>06000212/2025</t>
  </si>
  <si>
    <t>060010109/2025</t>
  </si>
  <si>
    <t>060010213/2025</t>
  </si>
  <si>
    <t>060010110/2025</t>
  </si>
  <si>
    <t>060010230/2025</t>
  </si>
  <si>
    <t>06001111/2025</t>
  </si>
  <si>
    <t>06001023/2025</t>
  </si>
  <si>
    <t>060010112/2025</t>
  </si>
  <si>
    <t>060010232/2025</t>
  </si>
  <si>
    <t>060010234/2025</t>
  </si>
  <si>
    <t>060010235/2025</t>
  </si>
  <si>
    <t>060010114/2025</t>
  </si>
  <si>
    <t>60010115/2025</t>
  </si>
  <si>
    <t>060010236/2025</t>
  </si>
  <si>
    <t>060010116/2025</t>
  </si>
  <si>
    <t>060010237/2025</t>
  </si>
  <si>
    <t>060010238/2025</t>
  </si>
  <si>
    <t>060010118/2025</t>
  </si>
  <si>
    <t>060010239/2025</t>
  </si>
  <si>
    <t>060010119/2025</t>
  </si>
  <si>
    <t>060010240/2025</t>
  </si>
  <si>
    <t>060010120/2025</t>
  </si>
  <si>
    <t>060010241/2025</t>
  </si>
  <si>
    <t>060010121/2025</t>
  </si>
  <si>
    <t>060010242/2025</t>
  </si>
  <si>
    <t>Veiculos Próprio da PMRB – RENAVAN 01244843536 - FIAT/TORO ENDURANCE - 2020	COVÊNIO CALHA/NORTE</t>
  </si>
  <si>
    <t>03/07/2025-10372</t>
  </si>
  <si>
    <t>05/08/2025 - 10443</t>
  </si>
  <si>
    <t>09/07/2025-10381</t>
  </si>
  <si>
    <t xml:space="preserve">125/2025 - REVOGADA  / 161/2025 </t>
  </si>
  <si>
    <t xml:space="preserve">10/06/2025 / 21/06/2025 </t>
  </si>
  <si>
    <t xml:space="preserve">14041/2025  / 14068/2025 </t>
  </si>
  <si>
    <t xml:space="preserve">Autorizar o deslocamento do servidor do Gabinete Militar Municipal, Edinilson Osório de Oliveira, para realizar atividade de segurança pessoal do Exmo. Sr. Prefeito de Rio Branco/AC, para participação na mobilização Promovida pela Frente Nacional de Prefeitas e Prefeitos – (FNP), na cidade de Brasília/DF, concedendo-lhe 2 ½ (duas e meia) diárias, referente ao período de 09 a 11 de junho do ano corrente, passagens aéreas, </t>
  </si>
  <si>
    <t xml:space="preserve">RIO BRANCO/ GRU -SÃO PAULO/BRASILIA /RIO BRANCO </t>
  </si>
  <si>
    <t xml:space="preserve">AÉREA </t>
  </si>
  <si>
    <t>209/07/2025 - 10383</t>
  </si>
  <si>
    <t>23/07/2025 - 10416</t>
  </si>
  <si>
    <t xml:space="preserve">para acompanhar o Secretário Especial de Comunicação, na agenda institucional no Hospital Infantil de Ariquemes e ao setor produtivo local, na cidade de Ariquemes – RO, bem como, na “4ª edição do CAFECAU – Festa do Café e do Cacau”, na cidade de Cacoal – RO, concedendo-lhe 4 ½ (quatro e meia) diá-rias, referente ao período de 1º a 05 de julho de 2025, via terrestre, </t>
  </si>
  <si>
    <t xml:space="preserve">139/2025 - REVOGADA - PORTARIA Nº 238/2025 </t>
  </si>
  <si>
    <t xml:space="preserve">04/07/2025 - / 28/08/2025 </t>
  </si>
  <si>
    <t xml:space="preserve">14.058/ 14.096/2025 </t>
  </si>
  <si>
    <t xml:space="preserve">TERRESTRE </t>
  </si>
  <si>
    <t xml:space="preserve">TERRESTEE </t>
  </si>
  <si>
    <t>TERRESTRE</t>
  </si>
  <si>
    <t>14/07/2025 - 10390</t>
  </si>
  <si>
    <t>156/2025</t>
  </si>
  <si>
    <t>15/07/2025</t>
  </si>
  <si>
    <t>14.065</t>
  </si>
  <si>
    <t xml:space="preserve">JAMES WENDEL CAETANO DA SILVA  CPF: 522.255.002-82 </t>
  </si>
  <si>
    <t>o deslocamento do servidor do Gabinete Militar Municipal,  para realizar atividade de segurança pessoal do Chefe Executivo Municipal, via terrestre, na cidade de Acrelândia – AC,concedendo-lhe 1½ (uma e meia) diária, referente aos dias 05 e 06 de julho de 2025</t>
  </si>
  <si>
    <t xml:space="preserve">RIO BRANCO / ACRELANDIA /RIO BRANCO </t>
  </si>
  <si>
    <t xml:space="preserve">CONTRATO CASA CIVIL/GABMIL N° 022/2024 – 5/2025-01040001/2025
DOE Nº 13.917 04/12/2024 fl. 89
ORDEM DER SERVIÇOS ASSINADA DIA 23/12/2024
</t>
  </si>
  <si>
    <t>18/07/2025</t>
  </si>
  <si>
    <t>18/07/2025 - 10409</t>
  </si>
  <si>
    <t>13/08/2025 - 10450</t>
  </si>
  <si>
    <t>157/2025</t>
  </si>
  <si>
    <t xml:space="preserve">Geerne Márcio Gadelha de Oliveira - CPF: 772.804.072-34 </t>
  </si>
  <si>
    <t xml:space="preserve">1º Autorizar o deslocamento do servidor do Gabinete Militar Municipal, , para realizar atividade de segurança pessoal do Chefe Executivo Municipal, via terrestre, na cidade de Acrelândia – AC,concedendo-lhe 1½ (uma e meia) diária, referente aos dias 05 e 06 de julho de 2025, </t>
  </si>
  <si>
    <t>CONTRATO CASA CIVIL/GABMIL N° 022/2024 – 5/2025-01040001/2025
DOE Nº 13.917 04/12/2024 fl. 89
ORDEM DER SERVIÇOS ASSINADA DIA 23/12/2024</t>
  </si>
  <si>
    <t>18/07/2025-10410</t>
  </si>
  <si>
    <t>05/08/2025 - 10442- 13/08/2025 - 10451</t>
  </si>
  <si>
    <t>RUTEMBERGUE CRISPIM DA SILVA - CPF 639.587.162-53</t>
  </si>
  <si>
    <t xml:space="preserve">CLT </t>
  </si>
  <si>
    <t xml:space="preserve">ASSESSOR </t>
  </si>
  <si>
    <t xml:space="preserve">VICE PREFEITO </t>
  </si>
  <si>
    <t xml:space="preserve">assessorar o vice prefeito na reunião da Comissão Especial Plano Nacional de Educação - PNE PARA DECENIO 2023-2034 VOLTADA A DEFESADA  INCORPORAÇÃO DO FATOR AMAZONUCO COMO FORMA DE GARANTIR JUSTIÇA EDUCACIONAL NO DIA 15 E 16/07/2025 COM PASSAGENS AEREAS </t>
  </si>
  <si>
    <t xml:space="preserve">RBR /BSB /EBR </t>
  </si>
  <si>
    <t>24/07/2025 - 10418</t>
  </si>
  <si>
    <t>174/2025</t>
  </si>
  <si>
    <t>22/07/2025</t>
  </si>
  <si>
    <t>14.070</t>
  </si>
  <si>
    <t xml:space="preserve"> RAILSON DO CARMO SILVA CPF: 734.455.172-15–</t>
  </si>
  <si>
    <t xml:space="preserve">o deslocamento do servidor do Gabinete Militar Municipal, para realizar atos preparatórios para segurança pessoal do Chefe Executivo Municipal, na 20º Feira Agropecuaria e Cultural – Expor Juruá nos municípios de cruzeiro do Sul/AC, concedendo-lhe 2½ (duas e meia) diárias classe III, referente aos dias 30 de junho a 02 de julho de 2025, com deslocamento via terrestre, </t>
  </si>
  <si>
    <t>III</t>
  </si>
  <si>
    <t xml:space="preserve">RIO BRANCO /CRUZEIRO DO SUL /RIO BRANCO </t>
  </si>
  <si>
    <t>24/07/2025-10419</t>
  </si>
  <si>
    <t>20/08/2025 - 10477</t>
  </si>
  <si>
    <t xml:space="preserve"> VALOR PAGOR R$ 1.200,00 . Informamos que após identificar o pagamento a mais o mesmo foi informado para devida devolução ao cofre público do valor a ser restituído de R$ 562,50  pelo servidor : Processo 7422/2025 – DAM 891085/2025  -Processo 7702/2025 – DAM 901328/2025 </t>
  </si>
  <si>
    <t>178/2025</t>
  </si>
  <si>
    <t>14014</t>
  </si>
  <si>
    <t>o deslocamento do servidor  do Gabinete Militar Municipal, para realizar atividade de segurança pessoal do Chefe Executivo Municipal, nos municípios de Tarauacá/AC e Cruzeiro do Sul/AC, concedendo-lhe 5½ (cinco e meia) diárias, referente aos dias 18 a 23 de julho de 2025, com deslocamento via terrestre,</t>
  </si>
  <si>
    <t xml:space="preserve">RIO BRANCO TARAUACA /CRUZEIRO DO SUL /RIO BRANCO </t>
  </si>
  <si>
    <t>24/07/2025 - 10420</t>
  </si>
  <si>
    <t>05/08/2025-10441</t>
  </si>
  <si>
    <t>172/2025</t>
  </si>
  <si>
    <t xml:space="preserve">o deslocamento do servidor do Gabinete Militar Municipal, para realizar atos preparatórios para segurança pessoal do Chefe Executivo Municipal, na 20º Feira Agropecuária e Cultural – Expor Juruá no município de Cruzeiro do Sul/Acre, concedendo-lhe 2½ (duas e meia) diárias classe III, referente aos dias 30 de junho a 02 de julho de 2025, com deslocamento via terrestre, </t>
  </si>
  <si>
    <t>24/07/2025 - 10421</t>
  </si>
  <si>
    <t>13/08/2025-10454</t>
  </si>
  <si>
    <t>Informamos que após identificar o pagamento a mais o mesmo foi informado para devida devolução ao cofre público do valor a ser restituído de R$ 2.262,50 : 	R$ 1.700,00 – Processo 7223 – DAM 882196/2025 do dia 31/07/2025
	R$ 435,00 - Processo 7419/2025 – DAM 891064/2025 do dia 06.08/2025
	R$ 127,50 – Processo 7523/2025 – DAM 895519/2025 do dia 08/08/2025</t>
  </si>
  <si>
    <t>175/2025</t>
  </si>
  <si>
    <t xml:space="preserve">SARA NOGUEIRA DE LIMA CPF: 617.228.632-34 </t>
  </si>
  <si>
    <t xml:space="preserve">o deslocamento do servidor do Gabinete Militar Municipal, para realizar atos preparatórios para segurança pessoal do Chefe Executivo Municipal, na 20º Feira Agropecuaria e Cultural – Expor Juruá nos municípios de cruzeiro do Sul/AC, concedendo-lhe 2½ (duas e meia) diárias classe III, referente aos dias 30 junho a 02 de julho de 2025, com deslocamento via terrestre, </t>
  </si>
  <si>
    <t>24/07/2025 - 10422</t>
  </si>
  <si>
    <t>20/08/2025-10483</t>
  </si>
  <si>
    <t>Informamos que após identificar o pagamento a mais o mesmo foi informado para devida devolução ao cofre público do valor a ser restituído de R$ 562,50 :	R$ 435,00 - Processo 7421/2025 – DAM 891069/2025 do vencimento  11.08/2025 – pagamento 11/08/2025
	R$ 127,50 – Processo 7525/2025 – DAM 895525/2025 do vencimento  12/08/2025- pagamento em 11/08/2025</t>
  </si>
  <si>
    <t>173/2025</t>
  </si>
  <si>
    <t xml:space="preserve">PAULO DANIEL PEREIRA RABELO CPF: 910.659.332-15 </t>
  </si>
  <si>
    <t>o deslocamento do servidor do Gabinete Militar Municipal, para realizar atos preparatórios para segurança pessoal do Chefe Executivo Municipal, na 20º Feira Agropecuária e Cultural – Expor Juruá no município de Cruzeiro do Sul/Acre, concedendo-lhe 2½ (duas e meia) diárias classe III, referente aos dias 30 de junho a 02 de julho de 2025, com deslocamento via terrestre</t>
  </si>
  <si>
    <t>24/07/2025-10423</t>
  </si>
  <si>
    <t>20/08/2025-10485</t>
  </si>
  <si>
    <t>Informamos que após identificar o pagamento a mais o mesmo foi informado para devida devolução ao cofre público do valor a ser restituído de R$ 562,50 do servidor 	R$ 435,00 - Processo 7420/2025 – DAM 891067/2025 do dia 11.08/2025 - PAGAMENTO EM 06/08/2025
	R$ 127,50 – Processo 7524/2025 – DAM 895528/2025 do dia 12/08/2025 - PAGAMENTO EM 09/08/2025</t>
  </si>
  <si>
    <t>68/2025</t>
  </si>
  <si>
    <t>69/2025</t>
  </si>
  <si>
    <t>24/07/2025</t>
  </si>
  <si>
    <t>RBSEI 01.01.000112/2025-14 para participar  do 1º Encontro Embaixadores da Educação: Prefeitas e Prefeitos liderando a transformação educacional, duas diárias e meia do dia 24 a 26 de julho de 2025, na cidade do Rio de Janeiro – RJ, concedendo-lhe passagens trecho aéreas Rio Branco/Rio de Janeiro /Rio Branco</t>
  </si>
  <si>
    <t>Rio Branco/Rio de Janeiro /Rio Branco</t>
  </si>
  <si>
    <t>24/07/2025 -10424</t>
  </si>
  <si>
    <t>13/08/2025-10449</t>
  </si>
  <si>
    <t>164/2025</t>
  </si>
  <si>
    <t>14.068</t>
  </si>
  <si>
    <t>Processo RBSEI nº 0103.000096/2025-55,o deslocamento do Coordenador Municipal de Defesa Civil, para participar de “Capacitação sobre ações migratórias e seca no Estado”, que visa o treinamento e aprimoramento das estratégias de respostas ao fenômeno e planejamento a ser adotado em 2025, a ser realizada na cidade de Brasileia, nos dias 23 e 24 de junho de 2025, concedendo-lhe 2 ½ (duas e meia) diárias, referente ao período de 23 a 25 de junho do ano corrente, via terrestre</t>
  </si>
  <si>
    <t xml:space="preserve">RIO BRANCO /BRASILEIA /RIO BRANCO </t>
  </si>
  <si>
    <t>Veiculos Próprio da PMRB disponibilizado a COMDEC para realização dos serviços rotineiros. veículos renavam 01369843582 - 2023/2024</t>
  </si>
  <si>
    <t>30/07/2025-10433</t>
  </si>
  <si>
    <t>20/08/2025-10479</t>
  </si>
  <si>
    <t xml:space="preserve">RAFAEL DE ALBURQUERQUE MAIA CPF: 519.906.442-87 </t>
  </si>
  <si>
    <t>165/2025</t>
  </si>
  <si>
    <t>166/2025</t>
  </si>
  <si>
    <t>COMDEC</t>
  </si>
  <si>
    <t xml:space="preserve">MOTORISTA </t>
  </si>
  <si>
    <t xml:space="preserve">Autorizar o deslocamento do servidor, na qualidade de motorista, para acompanhar o Coordenador Municipal de Defesa Civil em “Capacitação sobre ações migratórias e seca no Estado”, a ser realizada na cidade de Brasileia, concedendo-lhe 2½ (duas e meia) diárias, referente ao período de 23 a 25 de junho do ano corrente, via terrestre, </t>
  </si>
  <si>
    <t>31/07/2025-10437</t>
  </si>
  <si>
    <t>14/08/2025-10466</t>
  </si>
  <si>
    <t xml:space="preserve">JOSE GLACIO MARQUES DE SOUZA CPF: 216.237.752-72 </t>
  </si>
  <si>
    <t>DIRETOR DE OPERAÇOES DE ADMINISTRAÇÃO EM DESASTRE</t>
  </si>
  <si>
    <t>o deslocamento do Diretor de Operações de Administração em Desastre, da Coordenadoria Municipal de Defesa Civil – COMDEC, para participar de “Capacitação sobre ações migratórias e seca no Estado”, que visa o treinamento e aprimoramento das estratégias de respostas ao fenômeno e planejamento a ser adotado em 2025, a ser realizada na cidade de Brasileia, nos dias 23 e 24 de junho de 2025, concedendo-lhe 2 ½ (duas e meia) diárias, referente ao período de 23 a 25 de junho do ano corrente, via terrestre,</t>
  </si>
  <si>
    <t>31/07/2025-438</t>
  </si>
  <si>
    <t>14/08/2025-10465</t>
  </si>
  <si>
    <t>191/2025</t>
  </si>
  <si>
    <t>25/07/2025</t>
  </si>
  <si>
    <t>14.074</t>
  </si>
  <si>
    <t xml:space="preserve">EVALDO MACIEL DAVILA - CPF: 782.098.702-20 </t>
  </si>
  <si>
    <t xml:space="preserve">RBSEI 0101.000112/2025-14, Autorizar o deslocamento do servidor Evaldo Maciel Dávila, do Gabinete Militar Municipal, para realizar atividade de segurança pessoal do Exmo. Sr. Prefeito de Rio Branco/AC, para participar do 1º Encontro Embaixadores da Educação: Prefeitas e Prefeitos liderando a transformação Educacional, concedendo-lhe passagens aéreas nos trechos Rio Branco/Rio de Janeiro/Rio Branco e 2 ½ (duas e meia) diárias, referente ao período de 24 a 26 de julho do ano corrente, </t>
  </si>
  <si>
    <t>01/08/20-10439</t>
  </si>
  <si>
    <t>20/08/2025-10484</t>
  </si>
  <si>
    <t>179/2025</t>
  </si>
  <si>
    <t>RBSEI nº  ° 0101.000107/2025-52,o deslocamento do servidor do Gabinete Militar Municipal, para realizar atividade de segurança pessoal do Chefe Executivo Municipal, nos municípios de Tarauacá/AC e Cruzeiro do Sul/AC, concedendo-lhe 5½ (cinco e meia) diárias, referente aos dias 18 a 23 de julho de 2025, com deslocamento via terrestre,</t>
  </si>
  <si>
    <t>05/08/2025 - 10445</t>
  </si>
  <si>
    <t>13/08/2025-10452</t>
  </si>
  <si>
    <t>28/07/2025</t>
  </si>
  <si>
    <t>13/08/2025-10453</t>
  </si>
  <si>
    <t>19/08/2025-10475</t>
  </si>
  <si>
    <t>159/2025</t>
  </si>
  <si>
    <t xml:space="preserve">Considerando RBSEI 0101.000117/2025-73 para participar   de uma agenda Institucional com Governo Federal  e a Secretaria de Estado de Planejamento  do Acre, para tratar da viabilidade da prestação integrada dos serviços de saneamento básico  nos municípios acreanos, três diárias e meia referente aos dias 28 a 31 de julho de 2025, na cidade do Brasília - DF  </t>
  </si>
  <si>
    <t>RBSEI nº 0101.000089/2025-53o deslocamento do servidor do Gabinete Militar Municipal, para realizar atividade de segurança pessoal do Chefe Executivo Municipal, via terrestre, na cidade de Acrelândia – Acre, concedendo-lhe 1½ (uma e meia) diária, referente aos dias 05 e 06 de julho de 2025</t>
  </si>
  <si>
    <t>13/08/2025-10455</t>
  </si>
  <si>
    <t>177/2025</t>
  </si>
  <si>
    <t>Processo Rbsei n° 0101.00107/2025-52 o deslocamento do servidor James Wendel Caetano da Silva, do Gabinete Militar Municipal, para realizar atividade de segurança pessoal do Chefe Executivo Municipal, nos municípios de Feijó/AC e Cruzeiro do Sul/AC, concedendo-lhe 6½ (seis e meia) diárias, referente aos dias 17 a 23 de julho de 2025, com deslocamento via terrestre</t>
  </si>
  <si>
    <t xml:space="preserve">RIO BRANCO / TARAUACA /CRUZEIRO DO SUL /RIO BRANCO </t>
  </si>
  <si>
    <t xml:space="preserve">RIO BRANCO/ FEIJÓ /CRUZEIRO DO SUL /RIO BRANCO </t>
  </si>
  <si>
    <t>13/08/2025-10457</t>
  </si>
  <si>
    <t>20/08/2025-10481</t>
  </si>
  <si>
    <t>19/08/2025-10474</t>
  </si>
  <si>
    <t>70/2025</t>
  </si>
  <si>
    <t>15/08/2025</t>
  </si>
  <si>
    <t>Considerando RBSEI 01.01.000159/2025-06, conceder o deslocamento ao PREFEITO DE RIO BRANCO, para participar da programação oficial do festival do Açaí, evento que valoriza a cultura regional, a gastronomia local na cidade Feijó via terrestre, uma diária e meia do dia 16 a 17 de agosto de 2025, na cidade do Feijó - AC</t>
  </si>
  <si>
    <t xml:space="preserve">RIO BRANCO/ FEIJÓ  /RIO BRANCO </t>
  </si>
  <si>
    <t xml:space="preserve">VEICULOS PROPRIO DO PREFEITO </t>
  </si>
  <si>
    <t xml:space="preserve">Foi acrescentado ao processo despacho 640/2025 SEJUR-SECESP-CG em 21/08/2025, encaminhando a portaria 082/2025 do dia 18/08/2025, onde torna sem efeito a portaria 70/2025 a não pagamento diárias. 
E-mails do dia 22 /08/2025 onde solicita o DAM PARA DEVIDA DEVOLUÇÃO aos cofres públicos. 
R$ 720,00 - Processo 8117/2025 n° DAM 973130/2025 comprovante de devolução efetuado via PIX com data 25/08/2025 as 21h 03min </t>
  </si>
  <si>
    <t>28/08/2025-10480</t>
  </si>
  <si>
    <t>196/2025</t>
  </si>
  <si>
    <t>30/07/2025</t>
  </si>
  <si>
    <t>14.076</t>
  </si>
  <si>
    <t>Considerando RBSEI 0101.000117/2025-73, 
Art. 1º Autorizar o deslocamento do servidor do Gabinete Militar Municipal, para realizar atividade de segurança pessoal do Exmo. Sr. Prefeito de Rio Branco/AC em agenda institucional na cidade de Brasília – DF, concedendo-lhe passagens aéreas nos trechos Rio Branco/Brasília/ São Paulo/ BSB /Rio Branco e 3 ½ (três e meia) diárias, referente ao período de 28 a 31 de julho do ano corrente</t>
  </si>
  <si>
    <t>Rio Branco/Brasília/ São Paulo  /Rio Branco</t>
  </si>
  <si>
    <t>20/08/2025-10482</t>
  </si>
  <si>
    <t>217/2025</t>
  </si>
  <si>
    <t>14/08/2025</t>
  </si>
  <si>
    <t>14.087</t>
  </si>
  <si>
    <t>Processo RBSEI nº 0103.000327/2025-26,o deslocamento do Coordenador Municipal de Defesa Civil para participar do “Workshop sobre Governança e Gestão Integrada do Fogo na Amazônia Legal”, que visa promover diálogos para a gestão integrada do fogo nos estados da Amazônia Legal, com foco na troca de experiências e na construção de soluções efetivas para a prevenção e o combate aos incêndios florestais, a ser realizada na cidade de Brasília – DF, nos dias 24 e 25 de julho de 2025, concedendo-lhe 3 ½ (três e meia) diárias, referente ao período de 23 a 26 de julho do ano corrente, nos termos do Decreto nº 1.275/2015 e suas alterações. As passagens serão custeadas pelo Instituto de Pesquisa Ambiental da Amazônia – IPAM.</t>
  </si>
  <si>
    <t xml:space="preserve">RIO BRANCO /BRASILIA /RIO BRANCO </t>
  </si>
  <si>
    <t>20/08/2025-10486</t>
  </si>
  <si>
    <t>220/2025</t>
  </si>
  <si>
    <t>14088</t>
  </si>
  <si>
    <t>Processo RBSEI nº 0101.000156/2025-87, Processo RBSEI nº 0101.000089/2025-53, , do Gabinete Militar Municipal, para realizar atividade de segurança pessoal do Chefe Executivo Municipal, em viagem institucional ao município de Feijó/ AC, concedendo-lhe 1 ½ (uma e meia) diária, referente ao período de 16 a 17 de agosto de 2025, com deslocamento via terrestre</t>
  </si>
  <si>
    <t>21/08/2025 - 10487</t>
  </si>
  <si>
    <t>222/2025</t>
  </si>
  <si>
    <t>14.088</t>
  </si>
  <si>
    <t xml:space="preserve">ANA  KELY SILVA MACIEL - CPF: 719.767.102-78 </t>
  </si>
  <si>
    <t>RBSEI nº ° 0101.000156/2025-87 - do Gabinete Militar Municipal, para realizar atividade de segurança pessoal do Chefe Executivo Municipal, em viagem institucional ao município
de Feijó/AC, concedendo-lhe 1 ½ (uma e meia) diária, referente ao período de 16 a 17 de agosto de 2025, com deslocamento via terrestre,</t>
  </si>
  <si>
    <t>21/08/2025-10489</t>
  </si>
  <si>
    <t>A servidora efetuou a devida devolução no valor R$ 720,00 – processo 8096/2025 – nº DAM 966116/2025 do vencimento em 28/08/2025 comprovante de devolução ao cofre público em 22/08/2025.</t>
  </si>
  <si>
    <t>221/2025</t>
  </si>
  <si>
    <t>Processo RBSEI nº ° 0101.000156/2025-87 - , para realizar atividade de segurança pessoal do Chefe Executivo Municipal, em viagem institucional ao município
de Feijó/AC, concedendo-lhe 1 ½ (uma e meia) diária, referente ao período de 16 a 17 de agosto de 2025, com deslocamento via terrestre</t>
  </si>
  <si>
    <t>21/08/2025-10492</t>
  </si>
  <si>
    <t>214/2025</t>
  </si>
  <si>
    <t>14.086</t>
  </si>
  <si>
    <t xml:space="preserve">FABIANA DE SOUZA NARVAES - CPF: 926.321.582-15 </t>
  </si>
  <si>
    <t xml:space="preserve">CHEFE GABINETE </t>
  </si>
  <si>
    <t>Considerando RBSEI 0103.000445/2025-41 - da Coordenadoria Municipal de Defesa Civil – COMDEC, para participar do “Evento de Lançamento da 1ª Etapa da Plataforma de Boas Práticas  da CASD”, que apresenta políticas e programas municipais replicáveis e de  alto impacto nas áreas de prevenção e redução de riscos, preparação e resposta aos desastres e adaptação urbana, a ser realizada na cidade de Brasília  – DF, no dia 25 de julho de 2025, concedendo-lhe 1 ½ (uma e meia) diárias, referente ao período de 24 a 25 de julho do ano corrente, As passagens serão custeadas pelo Comissão Permanente de Adaptação Urbana e Prevenção de Desastres – CASD.</t>
  </si>
  <si>
    <t xml:space="preserve"> XXX</t>
  </si>
  <si>
    <t>21/08/2025 - 10493</t>
  </si>
  <si>
    <t>o deslocamento da Chefe de Gabinete do Prefeito, Kellen Rejane Nunes Bocalom, para acompanhar o Chefe Executivo Municipal em viageminstitucional ao município de Sena Madureira/AC, concedendo-lhe ½ (meia) diária, referente ao dia 08 de agosto 2025, com deslocamento via terrestre</t>
  </si>
  <si>
    <t xml:space="preserve">RIO BRRANCO/ SENA MADUREIRA /RIO BRANCO </t>
  </si>
  <si>
    <t>21/08/2025-10495</t>
  </si>
  <si>
    <t xml:space="preserve">JUNTADO AOPROCESSO A DEVOLUÇÃO AO COFRE PUBLICO - PROC. 8241/2025 - DAM 978829/2025 COMPROVANTE SO 27/08/2025 </t>
  </si>
  <si>
    <t>210/2025</t>
  </si>
  <si>
    <t>207/2025</t>
  </si>
  <si>
    <t>para realizar atividade de segurança pessoal do
Chefe Executivo Municipal em viagem institucional no município de Sena Madureira/AC, concedendo-lhe ½ (meia) diária, referente ao dia 08 de agosto
2025, com deslocamento via terrestre</t>
  </si>
  <si>
    <t>21/08/2025-10496</t>
  </si>
  <si>
    <t>211/2025</t>
  </si>
  <si>
    <t>21/08/2025 - 10497</t>
  </si>
  <si>
    <t>209/2025</t>
  </si>
  <si>
    <t xml:space="preserve">MATEUS REIS DE LIMA CPF: 096.622.774-39 </t>
  </si>
  <si>
    <t>21/08/2025 - 10498</t>
  </si>
  <si>
    <t>22/08/2025-10500</t>
  </si>
  <si>
    <t>208/2025</t>
  </si>
  <si>
    <t>RAQUEL DO VALLE QUEIROZ - CPF. 015.402.722-73</t>
  </si>
  <si>
    <t>02/09/2025-10514</t>
  </si>
  <si>
    <t>O processo ja baixa  RN SEI Nº 01032.00581/2025-55</t>
  </si>
  <si>
    <t>167/2025</t>
  </si>
  <si>
    <t>24/09/2025-10570</t>
  </si>
  <si>
    <t>02/09/2025-10522</t>
  </si>
  <si>
    <t>02/09/2025-10516</t>
  </si>
  <si>
    <t>02/09/2025-10519</t>
  </si>
  <si>
    <t>11/09/2025</t>
  </si>
  <si>
    <t>11/09/2025-10538</t>
  </si>
  <si>
    <t>11/09/2025-10539</t>
  </si>
  <si>
    <t>02/09/2025-10518</t>
  </si>
  <si>
    <t>02/09/2025-10520</t>
  </si>
  <si>
    <t>12/09/2025-10548</t>
  </si>
  <si>
    <t>11/09/2025-10542</t>
  </si>
  <si>
    <t>12/09/2025-10547</t>
  </si>
  <si>
    <t>11/092025-10536</t>
  </si>
  <si>
    <t>12/09/2025-10545</t>
  </si>
  <si>
    <t>060010064</t>
  </si>
  <si>
    <t>060010065</t>
  </si>
  <si>
    <t>060010066</t>
  </si>
  <si>
    <t>060010067</t>
  </si>
  <si>
    <t>060010068</t>
  </si>
  <si>
    <t>060010069</t>
  </si>
  <si>
    <t>060010070</t>
  </si>
  <si>
    <t>060010071</t>
  </si>
  <si>
    <t>060010072</t>
  </si>
  <si>
    <t>060010073</t>
  </si>
  <si>
    <t>060010074</t>
  </si>
  <si>
    <t>060010075</t>
  </si>
  <si>
    <t>060010076</t>
  </si>
  <si>
    <t>060010077</t>
  </si>
  <si>
    <t>176/2025</t>
  </si>
  <si>
    <t>14070</t>
  </si>
  <si>
    <t>para realizar atividade de segurança pessoal do Chefe Executivo Municipal, nos municípios de Feijó/AC e Cruzeiro do Sul/AC, concedendo-lhe 6½ (seis e meia) diárias, referente aos dias 17 a 23 de julho de 2025, com deslocamento via terrestre</t>
  </si>
  <si>
    <t xml:space="preserve">RIO BRANCO / Feijó/AC I Cruzeiro do Sul/AC/RIO BRANCO </t>
  </si>
  <si>
    <t>060010125/2025</t>
  </si>
  <si>
    <t>060010247/2025</t>
  </si>
  <si>
    <t>03/09/2025-10526</t>
  </si>
  <si>
    <t>11/09/2025-10534</t>
  </si>
  <si>
    <t>219/2025</t>
  </si>
  <si>
    <t>14.092</t>
  </si>
  <si>
    <t>para realizar atividade de segurança pessoal do Chefe Executivo Municipal, em viagem institucional ao município de Feijó/AC, concedendo-lhe 1 ½ (uma e meia) diária, referente ao período de 16 a 17 de agosto de 2025, com deslocamento via terrestre</t>
  </si>
  <si>
    <t xml:space="preserve">RIO BRANCO / Feijó/AC/RIO BRANCO </t>
  </si>
  <si>
    <t>060010128/2025</t>
  </si>
  <si>
    <t>060010256/2025</t>
  </si>
  <si>
    <t>12/09/2025-10549</t>
  </si>
  <si>
    <t>26/09/2025-10585</t>
  </si>
  <si>
    <t>90/2025</t>
  </si>
  <si>
    <t>24/09/2025</t>
  </si>
  <si>
    <t xml:space="preserve">para participar das agendas institucionais: Mobilização Municípios em Risco, promovido pela CNN- dias 09 e 10/09/2025, Visita  institucional ao Senado Federal -12/09/2025 , Cerimonia de Reconhecimento  dos entes classificados como CAPAG A+ , promovida pela Secretaria  do tesouro Nacional – 15/09/2025, no centro cultural  BB, todas as agendas em DF, concedendo-lhe 6 ½ (seis e meia) diária, referente ao período de 09 a 15 de setembro de 2025, com deslocamento via aérea nos trechos  RB/DF/RB, </t>
  </si>
  <si>
    <t xml:space="preserve"> RB/DF/RB, </t>
  </si>
  <si>
    <t>060010127/2025</t>
  </si>
  <si>
    <t>06.001.0254/2025</t>
  </si>
  <si>
    <t>11/09/2025-10533</t>
  </si>
  <si>
    <t>26/09/2025-10588</t>
  </si>
  <si>
    <t>25/09/2025-10582</t>
  </si>
  <si>
    <t>25/09/2025-10583/    26/09/2025-10587</t>
  </si>
  <si>
    <t xml:space="preserve">VALIDADA </t>
  </si>
  <si>
    <t>91/2025</t>
  </si>
  <si>
    <t>23/09/2025</t>
  </si>
  <si>
    <t>para participar da oficina de Planejamento Territorial, da assembleia extraordinária da AMAC E I CINRESOAC-2025, VISITA A COOPSUL e 121° Aniversário do município de Cruzeiro do Sul/AC, concedendo-lhe 5 ½ (cinco e meia) diária, referente ao período de 24 a 29 de setembro de 2025, com deslocamento via aérea nos trechos RB/Cruzeiro do Sul/RB</t>
  </si>
  <si>
    <t xml:space="preserve">RIO BRANCO /Cruzeiro do Sul/AC/RIO BRANCO </t>
  </si>
  <si>
    <t>06.001.0266/2025</t>
  </si>
  <si>
    <t>26/09/2025-10589</t>
  </si>
  <si>
    <t xml:space="preserve">AO DEPARTAMENTO DE CONTABILIDADE EM 07/10/2025 PARA BAIXA </t>
  </si>
  <si>
    <t>273/2025</t>
  </si>
  <si>
    <t>14105</t>
  </si>
  <si>
    <t>para realizar atividade de segurança pessoal do Exmo. Sr. Prefeito de Rio Branco/AC, em  agendas  institucionais na cidade de Brasília/DF: Mobilização Municípios em Risco, promovido pela CNN- dias 09 e 10/09/2025, Visita  institucional ao Senado Federal -12/09/2025 , Cerimonia de Reconhecimento  dos entes classificados como CAPAG A+ , promovida pela Secretaria  do tesouro Nacional – 15/09/2025, no centro cultural  BB, todas as agendas em DF, concedendo-lhe 6 ½ (seis e meia) diária, referente ao período de 09 a 15 de setembro de 2025, com deslocamento via aérea nos trechos  RB/DF/RB</t>
  </si>
  <si>
    <t>060010267/2025</t>
  </si>
  <si>
    <t>26/09/2025-10590</t>
  </si>
  <si>
    <t>07/10/2025-10620</t>
  </si>
  <si>
    <t>276/2025</t>
  </si>
  <si>
    <t>14.113</t>
  </si>
  <si>
    <t>060010273/2025</t>
  </si>
  <si>
    <t>29/09/2025-10597</t>
  </si>
  <si>
    <t>29/09/2025-10593</t>
  </si>
  <si>
    <t>29/09/09/2025-10594</t>
  </si>
  <si>
    <t>29/09/2025-10595</t>
  </si>
  <si>
    <t>30/09/2025-10600</t>
  </si>
  <si>
    <t>29/09/2025-10591</t>
  </si>
  <si>
    <t>29/09/2025-10592</t>
  </si>
  <si>
    <t>305/2025</t>
  </si>
  <si>
    <t>25/09/2025</t>
  </si>
  <si>
    <t>14.115</t>
  </si>
  <si>
    <t>, para realizar atividade de segurança pessoal do Chefe Executivo Municipal, em viagem institucional ao município de Cruzeiro do Sul/AC, concedendo-lhe 7 ½ (sete e meia) diárias, referente ao período de 23 a 30 de setembro de 2025, com deslocamento via terrestre</t>
  </si>
  <si>
    <t>060010134/2025</t>
  </si>
  <si>
    <t>06.001.0270/2025</t>
  </si>
  <si>
    <t>060010135/2025</t>
  </si>
  <si>
    <t>060010271/2025</t>
  </si>
  <si>
    <t>304/2025</t>
  </si>
  <si>
    <t>306/2025</t>
  </si>
  <si>
    <t>060010272/2025</t>
  </si>
  <si>
    <t>07/10/20025-10622</t>
  </si>
  <si>
    <t xml:space="preserve">PROCESSO RECEBIDO PELA UCI/SMCC EM 09/10/2025 </t>
  </si>
  <si>
    <t>Nome do responsável pela elaboração: MILENA DE SOUZA NASCIMENTO</t>
  </si>
  <si>
    <t xml:space="preserve">AO DEPARTAMENTO DE CONTABILIDADE EM 07/10/2025 PARA BAIXA e ainda Ofício Nº 1076/2025 SMCC-GABSEC 
 09/10/2025 - RB SEI 01.03.000682/2025-44 </t>
  </si>
  <si>
    <t>280/2025</t>
  </si>
  <si>
    <t>14.114</t>
  </si>
  <si>
    <t xml:space="preserve"> para participar da “I Oficina da Mesa de Meio Ambiente e Desastres Naturais”, nos dias 28 e 29 de agosto de 2025, em Puerto Maldonado – Peru, via terrestre, concedendo-lhe 3 ½ (três e meia) diárias, referente ao período de 27 a 30 de agosto de 2025. SEI 0103.000756/2025-83</t>
  </si>
  <si>
    <t xml:space="preserve"> TERRESTRE</t>
  </si>
  <si>
    <t xml:space="preserve">RIO BRANCO / Puerto Maldonado – Peru/RIO BRANCO </t>
  </si>
  <si>
    <t>06001268/2025</t>
  </si>
  <si>
    <t>20/10/2025-10658</t>
  </si>
  <si>
    <t xml:space="preserve">PROCESSO RECEBIDO PELA UCI/SMCC EM 08/10/2025 COMPROVANTES DE ABASTECIMENTO . </t>
  </si>
  <si>
    <t>PROCESSO RECEBIDO PELA UCI/SMCC EM 08/10/2025  COMPROVANTES DE ABASTECIMENTO .</t>
  </si>
  <si>
    <t>282/2025</t>
  </si>
  <si>
    <t>EVERCLEY CAVALCANTE LIMA - CPF 967.730.492-53</t>
  </si>
  <si>
    <t>na qualidade de motorista, para conduzir o veículo no deslocamento do titular da pasta, para participar da “I Oficina da Mesa de Meio Ambiente e Desastres Naturais”, nos dias 28 e 29 de agosto de 2025, em Puerto Maldonado – Peru, via terrestre, concedendo-lhe 3 ½ (três e meia) diárias, referente ao período de 27 a 30 de agosto de 2025,RB SEI 0103.001516/2025-30</t>
  </si>
  <si>
    <t>030010133/2025</t>
  </si>
  <si>
    <t>060010269/2025</t>
  </si>
  <si>
    <t>16/10/2025-10652</t>
  </si>
  <si>
    <t>281/2025</t>
  </si>
  <si>
    <t>14114</t>
  </si>
  <si>
    <t>JACINTO DE OLIVEIRA MAIA - 217.854.302-20</t>
  </si>
  <si>
    <t xml:space="preserve">DEFESA CIVIL RB  </t>
  </si>
  <si>
    <t>060010281/2025</t>
  </si>
  <si>
    <t>16/10/2025-10649</t>
  </si>
  <si>
    <t>PROCESSO RECEBIDO PELA UCI/SMCC EM 08/10/2025 COMPROVANTES DE ABASTECIMENTO .</t>
  </si>
  <si>
    <t>para participar da “I Oficina da Mesa de Meio Ambiente e Desastres Naturais”, nos dias 28 e 29 de agosto de 2025, em Puerto Maldonado – Peru, via terrestre, concedendo-lhe 3 ½ (três e meia) diárias, referente ao período de 27 a 30 de agosto de 2025 - RB SEI 0103.001514/2025-84</t>
  </si>
  <si>
    <t>14/10/2025-10633</t>
  </si>
  <si>
    <t>, para realizar atividade de segurança pessoal do Chefe Executivo Municipal, em viagem institucional ao município de Cruzeiro do Sul/AC, concedendo-lhe 7 ½ (sete e meia) diárias, referente ao período de 23 a 30 de setembro de 2025, com deslocamento via terrestre RBSEI 01.03.000668/2025-34</t>
  </si>
  <si>
    <t>10/10/2025-10628</t>
  </si>
  <si>
    <t>, para realizar atividade de segurança pessoal do Chefe Executivo Municipal, em viagem institucional ao município de Cruzeiro do Sul/AC, concedendo-lhe 7 ½ (sete e meia) diárias, referente ao período de 23 a 30 de setembro de 2025, com deslocamento via terrestre RBSEI 0103000422/2025-80</t>
  </si>
  <si>
    <t>14/10/2025-10631</t>
  </si>
  <si>
    <t xml:space="preserve">AILTON ANTONIO OLIVEIRA DE FREITAS   322.206262-53 </t>
  </si>
  <si>
    <t>para acompanhar o Exmo. Sr. Prefeito em agenda oficial no 121° Aniversário do município de Cruzeiro do Sul/AC, no dia 29 de setembro de 2025, concedendo-lhe passagens aéreas nos trechos Rio Branco/Cruzeiro do Sul/Rio Branco e 5 ½ (cinco e meia) diárias, referente ao período de 24 a 29 de setembro de 2025 RBSEI 0103000575/2025-23</t>
  </si>
  <si>
    <t>93/2025</t>
  </si>
  <si>
    <t>06/10/2025</t>
  </si>
  <si>
    <t xml:space="preserve"> para participar técnica e reunião oficial para  renovação do TERMO DE COOPERAÇÃO TÉCNICA ENTRE SANAVA E O SAERB  município de Campinas /SP,  concedendo-lhe 1 ½ (uma e meia) diária, referente ao período de 06 a 07 de outubro de 2025, com deslocamento via aérea nos trechos RB/CAMPINAS SP /RB RBSEI 0103.000682/2025-44</t>
  </si>
  <si>
    <t>RBR/CAMPINAS SP /RBR,</t>
  </si>
  <si>
    <t>060010139/2025</t>
  </si>
  <si>
    <t>060010288/2025</t>
  </si>
  <si>
    <t>24/10/2025-10686</t>
  </si>
  <si>
    <t>323/2025</t>
  </si>
  <si>
    <t>07/10/2025</t>
  </si>
  <si>
    <t>14123</t>
  </si>
  <si>
    <t>RBSEI nº 0101.000256/2025-06.- para realizar atividade de segurança pessoal do Chefe Executivo Municipal, em viagem institucional ao município de Campinas/SP, concedendo-lhe 1 ½ (uma e meia) diária, concedendo-lhe passagens aéreas nos trechos Rio Branco/Campinas/Rio Branco e 1 ½ (uma e meia) diária referente ao período de 06 e 07 de outubro de 2025</t>
  </si>
  <si>
    <t>060010140/2025</t>
  </si>
  <si>
    <t>060010291/2025</t>
  </si>
  <si>
    <t>14/10/2025-10634</t>
  </si>
  <si>
    <t>24/10/2025-10687</t>
  </si>
  <si>
    <t>06.001.0079</t>
  </si>
  <si>
    <t>06.001.0078</t>
  </si>
  <si>
    <t>322/2025</t>
  </si>
  <si>
    <t>14.123</t>
  </si>
  <si>
    <t xml:space="preserve">RBSEI nº 0132.000030/2025-96.acompanhar e assessorar o Exmo. Sr. Prefeito em visita técnica e reunião para renovação do Termo de Cooperação Técnica entre a Sociedade de Abastecimento de Água e Saneamento – SANASA e o Serviço de Água e Esgoto de Rio Branco – SAERB, nos dias 06 e 07 de outubro de 2025, na cidade de Campinas – SP, concedendo-lhe passagens aéreas nos trechos Rio Branco/Campinas/Rio Branco e 1 ½ (uma e meia) diária, </t>
  </si>
  <si>
    <t>060010141/2025</t>
  </si>
  <si>
    <t>060010292/2025</t>
  </si>
  <si>
    <t>15/10/2025-10643</t>
  </si>
  <si>
    <t>14/10/2025-10640</t>
  </si>
  <si>
    <t>ANTONIO LUIZIO OLIVEIRA DE FREITAS - 360.121.222-68</t>
  </si>
  <si>
    <t>060010080</t>
  </si>
  <si>
    <t>110/2025</t>
  </si>
  <si>
    <t>ASSESSORIA ESPECIAL DE COMUNICAÇÃO - REPÓRTER</t>
  </si>
  <si>
    <t>RBSEI nº 0131.000139/2025-16.para realizar a cobertura jornalística da programação da 12ª Rondônia Rural Show Internacional e da 6ª Rondo Leite, feiras internacionais de agronegócio da região Norte, na cidade de Ji-Paraná/RO, via terrestre, concedendo-lhe 2 ½ (duas e meia) diárias, referente ao período de 29 a 31 de maio de 2025</t>
  </si>
  <si>
    <t>RBR/Ji-Paraná/RO/RBR</t>
  </si>
  <si>
    <t>060010143/2025</t>
  </si>
  <si>
    <t>060010297/2025</t>
  </si>
  <si>
    <t>16/10/2025-10651</t>
  </si>
  <si>
    <t>27/10/2025-10691</t>
  </si>
  <si>
    <t>JEAN CARLOS DOS SANTOS SILVA -461316655200</t>
  </si>
  <si>
    <t>109/2025</t>
  </si>
  <si>
    <t>14033</t>
  </si>
  <si>
    <t xml:space="preserve">ASSESSORIA ESPECIAL DE COMUNICAÇÃO -  CINEGRAFISTA </t>
  </si>
  <si>
    <t>060010142/2025</t>
  </si>
  <si>
    <t>060010296/2025</t>
  </si>
  <si>
    <t>16/10/2025-10650</t>
  </si>
  <si>
    <t>27/10/2025-10690</t>
  </si>
  <si>
    <t>060010081</t>
  </si>
  <si>
    <t>060010082</t>
  </si>
  <si>
    <t>060010083</t>
  </si>
  <si>
    <t>060010084</t>
  </si>
  <si>
    <t>060010085</t>
  </si>
  <si>
    <t>060010086</t>
  </si>
  <si>
    <t>060010087</t>
  </si>
  <si>
    <t>060010088</t>
  </si>
  <si>
    <t>060010089</t>
  </si>
  <si>
    <t>060010144/2025</t>
  </si>
  <si>
    <t>060010298/2025</t>
  </si>
  <si>
    <t>0600100150/2025</t>
  </si>
  <si>
    <t>060010308/2025</t>
  </si>
  <si>
    <t>060010149/2025</t>
  </si>
  <si>
    <t>060010307/2025</t>
  </si>
  <si>
    <t>060010148/2025</t>
  </si>
  <si>
    <t>060010305/2025</t>
  </si>
  <si>
    <t>060010147/2025</t>
  </si>
  <si>
    <t>060010304/2025</t>
  </si>
  <si>
    <t>060010303/2025</t>
  </si>
  <si>
    <t>060010146/2025</t>
  </si>
  <si>
    <t>060010306/2025</t>
  </si>
  <si>
    <t>SID RICARDO DE LIMA MENDES 51295369249</t>
  </si>
  <si>
    <t>22/10/2025-10684</t>
  </si>
  <si>
    <t>29/10/2025-10699</t>
  </si>
  <si>
    <t>29/10/2025-10698</t>
  </si>
  <si>
    <t>29/10/2025-10696</t>
  </si>
  <si>
    <t>29/10/2025-10695</t>
  </si>
  <si>
    <t>29/10/2025-10694</t>
  </si>
  <si>
    <t>29/10/2025--10697</t>
  </si>
  <si>
    <t xml:space="preserve">NA </t>
  </si>
  <si>
    <t>Data da emissão:09.12.2025</t>
  </si>
  <si>
    <t>06/11/2025-10729</t>
  </si>
  <si>
    <t xml:space="preserve">VALOR CANCELADO O WEBPUBLICO - MODULOS DE EXECUÇÃO ORÇAMENTARIA  -  2 PROPOSTA DE DIARIAS - NÃO SENDO CRIADO PROCESSO E TAMBEM NÃO PASSOU PELO UCI </t>
  </si>
  <si>
    <t>315/2025</t>
  </si>
  <si>
    <t>02/10/2025</t>
  </si>
  <si>
    <t>14.120</t>
  </si>
  <si>
    <t>para participar, como palestrante, do Workshop de Lançamento do Projeto CliMunE, promovido pela Fundação Getúlio Vargas (FGV EAESP), em parceria com a Universidade de São Paulo (USP) e Cardiff Business School (Reino Unido), nos dias 11 e 12 de setembro de 2025, em São Paulo - São Paulo, via aérea, concedendo-lhe 2 ½ (duas e meia) diárias, referente ao período de 11 a 13 de setembro de 2025 - RBSEI nº 0103.001051/2025-72.</t>
  </si>
  <si>
    <t>RIO BRANCO/SÃO PAULO/RIO BRACO</t>
  </si>
  <si>
    <t>Ofício Nº 171/2025 SMCC-COMDEC
 A viagem será realizada por via aérea, com saída de Rio Branco no dia 11 de setembro, as 00h30min e retorno previsto para o dia 13 de setembro de 2025, as 23h. Os custos referentes às passagens aéreas serão custeados pela organização do evento, cabendo à Prefeitura Municipal de Rio Branco apenas a responsabilidade pela concessão das diárias necessárias.</t>
  </si>
  <si>
    <t>01/12/2025-10803</t>
  </si>
  <si>
    <t>367/2025</t>
  </si>
  <si>
    <t>06/11/2025</t>
  </si>
  <si>
    <t>14.144</t>
  </si>
  <si>
    <t>servidor da Secretaria Especial de Comunicação, para acompanhar o Exmo. Sr. Prefeito em agenda oficial no município de Assis Brasil/AC, no dia 17 de outubro de 2025, via terrestre, concedendo-lhe 1 ½ (uma e meia) diária, referente ao período de 17 e 18 de outubro de 2025RBSEI nº 0132.000033/2025-15</t>
  </si>
  <si>
    <t>354/2025</t>
  </si>
  <si>
    <t>21/10/2025</t>
  </si>
  <si>
    <t>14.133</t>
  </si>
  <si>
    <t>(Reporter ),  da Secretaria Especial Municipal de Comunicação – SECOM, para participar da agenda oficial na  Expoacre Juruá, na cidade de Cruzeiro de Sul, com saída de Rio Branco no dia 30 de junho de 2025 às 6h da manhã e retorno dia 3 de julho de 2025, via terrestre,  concedendo-lhe 3 ½ (três e meia) diárias, referente ao período de 30.06  a 03 de julho de 2025 RBSEI nº 0132.000011/2025-27</t>
  </si>
  <si>
    <t xml:space="preserve">RIO BRANCO /CRUZEIRO DO SUL / RIO BRANCO </t>
  </si>
  <si>
    <t>12/11/2025 - 70760</t>
  </si>
  <si>
    <t>355/2025</t>
  </si>
  <si>
    <t xml:space="preserve">JEAN CARLOS DOS SANTOS SILVA     </t>
  </si>
  <si>
    <t xml:space="preserve">CINEFGRAFISTA </t>
  </si>
  <si>
    <t>(cinegrafista),  da Secretaria Especial Municipal de Comunicação – SECOM, para participar da agenda oficial na  Expoacre Juruá, na cidade de Cruzeiro de Sul, com saída de Rio Branco no dia 30 de junho de 2025 às 6h da manhã e retorno dia 3 de julho de 2025, via terrestre,  concedendo-lhe 3 ½ (três e meia) diárias, referente ao período de 30.06  a 03 de julho de 2025RBSEI nº 0132.000011/2025-27.</t>
  </si>
  <si>
    <t>12/11/2025-10760</t>
  </si>
  <si>
    <t>349/2025</t>
  </si>
  <si>
    <t>Gabinete Militar Municipal, para realizar atividade de segurança pessoal do Chefe Executivo Municipal, em viagem institucional ao município de Assis Brasil/AC, concedendo-lhe 1 ½ (uma e meia) diária, referente ao período de 17 e 18 de 
outubro de 2025, com deslocamento via terrestre  Processo Rbsei n° 0101.000275/2025-75,</t>
  </si>
  <si>
    <t xml:space="preserve">RIO BRANCO /ASSIS BRASIL  / RIO BRANCO </t>
  </si>
  <si>
    <t>14/11/2025-10768</t>
  </si>
  <si>
    <t>348/2025</t>
  </si>
  <si>
    <t>14/11/2025-10769</t>
  </si>
  <si>
    <t>do Gabinete Militar Municipal, para realizar atividade de segurança pessoal do Chefe Executivo Municipal, em viagem institucional ao município de Assis Brasil/AC, concedendo-lhe 1 ½ (uma e meia) diária, referente ao período de 17 e 18 de outubro de 2025, com deslocamento via terrestre  RBSEI nº 0101.000275/2025-75</t>
  </si>
  <si>
    <t>347/2025</t>
  </si>
  <si>
    <t>do Gabinete Militar Municipal, para realizar atividade de segurança pessoal do Chefe Executivo Municipal, em viagem institucional ao município de Assis Brasil/AC, concedendo-lhe 1 ½ (uma e meia) diária, referente ao período de 17 e 18 de outubro de 2025, com deslocamento via terrestre RBSEI nº 0101.000275/2025-75</t>
  </si>
  <si>
    <t>14/11/2025-10770</t>
  </si>
  <si>
    <t>346/2025</t>
  </si>
  <si>
    <t>, do Gabinete Militar Municipal, para realizar atividade de segurança pessoal do Chefe Executivo Municipal, em viagem institucional ao município de Assis Brasil/AC, concedendo-lhe 1 ½ (uma e meia) diária, referente ao período de 17 e 18 de outubro de 2025, com deslocamento via terrestreRBSEI nº 0101.000275/2025-75</t>
  </si>
  <si>
    <t>14/11/2025-10771</t>
  </si>
  <si>
    <t>060010092</t>
  </si>
  <si>
    <t>060010090</t>
  </si>
  <si>
    <t>060010091</t>
  </si>
  <si>
    <t>060010093</t>
  </si>
  <si>
    <t>060010094</t>
  </si>
  <si>
    <t>060010095</t>
  </si>
  <si>
    <t>060010096</t>
  </si>
  <si>
    <t>060010097</t>
  </si>
  <si>
    <t>060010098</t>
  </si>
  <si>
    <t>060010099</t>
  </si>
  <si>
    <t>060010100</t>
  </si>
  <si>
    <t>060010101</t>
  </si>
  <si>
    <t>060010102</t>
  </si>
  <si>
    <t>060010103</t>
  </si>
  <si>
    <t>060010104</t>
  </si>
  <si>
    <t>060010151/2025</t>
  </si>
  <si>
    <t>060010315/2025</t>
  </si>
  <si>
    <t>094/2025</t>
  </si>
  <si>
    <t>30/10/2025</t>
  </si>
  <si>
    <t>referente ao período de 03 a 04 de novembro de 2025, com fito de participar de um evento promovido pelo Deputado Federal Alan Rick, às 14h. (Convite Anexo). Na cidade de Brasília /DF, no dia 03 de novembro de 2025, bem como a Participação no evento da Frente Nacional de Prefeitos – FNP/C40, cidade do Rio de Janeiro /RJ, no dia 04/11/2025 concedendo-lhe passagens aéreas nos trechos Rio Branco /Brasília / Rio de Janeiro /Rio Branco, nos termos do Decreto nº 1.275/2015 e suas alterações. Revogando a Portaria nº 89 de 09/09/2025.  RBSEI nº 0101.000295/2025-20.</t>
  </si>
  <si>
    <t xml:space="preserve">RBR/BSB /BSB/GIG /GIG/BSB//RBR </t>
  </si>
  <si>
    <t>06/11/2025-10730</t>
  </si>
  <si>
    <t>12/11/2025-10762</t>
  </si>
  <si>
    <t>366/2025</t>
  </si>
  <si>
    <t>para acompanhar o Exmo. Sr. Prefeito em agenda oficial no município de Assis Brasil/AC, no dia 17 de outubro de 2025, via terrestre, concedendo-lhe 1 ½ (uma e meia) diária, referente ao período de 17 e 18 de outubro de 2025RBSEI nº 0132.000030/2025-96.</t>
  </si>
  <si>
    <t>060010320/2025</t>
  </si>
  <si>
    <t>10/11/2025-107739</t>
  </si>
  <si>
    <t>13/11/2025-10767</t>
  </si>
  <si>
    <t>372/2025</t>
  </si>
  <si>
    <t>para acompanhar o Exmo. Sr. Prefeito em agenda oficial na cidade de Brasília/DF, bem como, participar do evento da Frente Nacional dos Prefeitos – FNP, na cidade do Rio de Janeiro/RJ, nos dias 03 e 04 de novembro de 2025, concedendo-lhe passagens aéreas nos trechos Rio Branco/Brasília/Rio de Janeiro/Rio Branco e 1 ½ (uma e meia) diária, referente ao período de 03 e 04 de novembro de 2025, Processo Rbsei nº 0132.000038/2025-74,</t>
  </si>
  <si>
    <t xml:space="preserve">RBR/CNF /CNF/BSB /BSB/GIG /GIG/BSB /BSB/RBR </t>
  </si>
  <si>
    <t>060010321/2025</t>
  </si>
  <si>
    <t xml:space="preserve">
EMPRESA:  RIO BRANCO AGENCIA DE VIAGENS E TURISMO - CNPJ: 17.768271/0001-94 Termo de Adesão nº 01/2025 – fls. 359 a 371 DOE. 13.954 -31/01/2025 fl 125 e 126 - fls. 391 e 392 Contrato SMCC Nº 002/2025 - 27/01/2025 fls. 372 a 390 - DOE. 13.954 -31/01/2025 fl 125 Web nº: 181/2025 – 01030002/2025.</t>
  </si>
  <si>
    <t>EMPRESA:  RIO BRANCO AGENCIA DE VIAGENS E TURISMO - CNPJ: 17.768271/0001-94 Termo de Adesão nº 01/2025 – fls. 359 a 371 DOE. 13.954 -31/01/2025 fl 125 e 126 - fls. 391 e 392 Contrato SMCC Nº 002/2025 - 27/01/2025 fls. 372 a 390 - DOE. 13.954 -31/01/2025 fl 125 Web nº: 181/2025 – 01030002/2025.</t>
  </si>
  <si>
    <t>11/11/2025-10746</t>
  </si>
  <si>
    <t>19/11/2025-10777</t>
  </si>
  <si>
    <t>371/2025</t>
  </si>
  <si>
    <t>para acompanhar o Exmo. Sr. Prefeito em agenda oficial na Semana Internacional do Café – SIC 2025, na ExpoMinas, na cidade Belo Horizonte/MG, nos dias 06 e 07 de novembro de 2025, concedendo-lhe passagens aéreas nos trechos Rio Branco/Minas Gerais/Rio de  Janeiro/Rio Branco e 2 (duas) diárias, referente ao período de 06 a 08 de novembro de 2025,   nos termos do Decreto nº 1.275/2015 RBSEI nº 0132.000040/2025-20</t>
  </si>
  <si>
    <t xml:space="preserve">RBR/GRU /GRU/CNF /CNF/RBR </t>
  </si>
  <si>
    <t>0600010155/2025</t>
  </si>
  <si>
    <t>060010322/2025</t>
  </si>
  <si>
    <t>11/11/2025-107747</t>
  </si>
  <si>
    <t>19/11/2025-10776</t>
  </si>
  <si>
    <t>095/2025</t>
  </si>
  <si>
    <t>05/11/2025</t>
  </si>
  <si>
    <t>2 (duas) diária referente ao período de 06 a 08 de novembro de 2025, com fito de participar da semana Internacional do Café – SIC 2025 na exporMinas , nos dias 06 e 07 de novembro 2025  ma Cidade de Belo Horizonte /MG  concedendo-lhe passagens aéreas nos trechos Rio Branco / BH- MG /Rio BrancoRBSEI nº 0101.000300/2025-79.</t>
  </si>
  <si>
    <t>RBR/GRU GRU/CNF CNF/RBR</t>
  </si>
  <si>
    <t>060010156/2025</t>
  </si>
  <si>
    <t>060010323/2025</t>
  </si>
  <si>
    <t>11/11/2025-10749</t>
  </si>
  <si>
    <t>19/11/2025-10780</t>
  </si>
  <si>
    <t xml:space="preserve">NÃO EXISTE PROCESSO A COMPROVAR  e  EMPENHOS em aberto </t>
  </si>
  <si>
    <t>373/2025</t>
  </si>
  <si>
    <t xml:space="preserve">para acompanhar o Exmo. Sr. Prefeito em agenda oficial na Conferência das Nações Unidas sobre Mudanças Climáticas – COP30, nos dias 11 a 13 de novembro de 2025, na cidade de Belém/PA, concedendo-lhe passagens aéreas nos trechos Rio Branco/Pará/Rio Branco e 2 ½ (duas e meia) diárias, referente ao período de 11 a 13 de novembro de 2025, nos termos do Decreto n° 3.031 de 30 de outubro de 2025, RBSEI nº 0132.000039/2025-47  - 15.	Decreto n° 3.031 de 30 de outubro de 2025, torna sem efeitos com decreto 3.229 de 27/11/2025. , diárias paga como interestadual. </t>
  </si>
  <si>
    <t xml:space="preserve">RBR/BSB BSB/BEL BEL/GRU GRU/RBR </t>
  </si>
  <si>
    <t>060010157/2025</t>
  </si>
  <si>
    <t>060010325/2025</t>
  </si>
  <si>
    <t>11/11/2025-10751</t>
  </si>
  <si>
    <t>09/12/2025-10850</t>
  </si>
  <si>
    <t>375/2025</t>
  </si>
  <si>
    <t xml:space="preserve">Gabinete Militar Municipal, para realizar atividade de segurança pessoal do Chefe Executivo Municipal, em viagem institucional à cidade de Belém/PA, nos dias 11 a 13 de novembro de 2025, concedendo-lhe passagens aéreas nos trechos Rio Branco/Pará/Rio Branco e 2 ½ (duas e meia) diárias, referente ao período de 11 a 13 de novembro de 2025, nos termos do Decreto n° 3.031 de 30 de outubro de 2025, RBSEI nº 0132.000306/2025-141.	Decreto n° 3.031 de 30 de outubro de 2025, torna sem efeitos com decreto 3.229 de 27/11/2025., diárias paga como interestadual. </t>
  </si>
  <si>
    <t>060010158/2025</t>
  </si>
  <si>
    <t>060010327/2025</t>
  </si>
  <si>
    <t>11/11/2025-10752</t>
  </si>
  <si>
    <t>09/12/2025-10849</t>
  </si>
  <si>
    <t>097/2025</t>
  </si>
  <si>
    <t>07/11/2025</t>
  </si>
  <si>
    <t>, 2 ½ (duas diárias e meia) referente aos dias 11 a 13 de novembro de 2025 sua participação no Painel FNP – COP30 (Zona Verde), promovido pela Frente Nacional de Prefeitas e Prefeitos (FNP), que ocorrerá no dia 12 de novembro de 2025, em Belém/PA concedendo-lhe passagens aéreas nos trechos Rio Branco / BELEM /Rio BrancoRBSEI nº 0101.000305/2025-41.</t>
  </si>
  <si>
    <t>060010159/2025</t>
  </si>
  <si>
    <t>060010328/2025</t>
  </si>
  <si>
    <t>11/11/2025-10754</t>
  </si>
  <si>
    <t>01/12/2025-10804</t>
  </si>
  <si>
    <t>368/2025</t>
  </si>
  <si>
    <t xml:space="preserve">RIO BRANCO /ASSIS BRASIL/RIO BRANCO </t>
  </si>
  <si>
    <t>060010331/2025</t>
  </si>
  <si>
    <t>13/11/2025-10765</t>
  </si>
  <si>
    <t>19/11/2025-10779</t>
  </si>
  <si>
    <t>para acompanhar o Exmo. Sr. Prefeito em agenda oficial no município de Assis Brasil/AC, no dia 17 de outubro de 2025, via terrestre, concedendo-lhe 1 ½ (uma e meia) diária, referente ao período de 17 e 18 de outubro de 2025RBSEI nº 0132.000033/2025-15</t>
  </si>
  <si>
    <t>060010160/2025</t>
  </si>
  <si>
    <t>060010332/2025</t>
  </si>
  <si>
    <t>13/11/2025-10766</t>
  </si>
  <si>
    <t>19/11/2025-10778</t>
  </si>
  <si>
    <t>374/2025</t>
  </si>
  <si>
    <t>Gabinete Militar Municipal, para realizar atividade de segurança pessoal do Chefe Executivo Municipal, em viagem institucional à cidade de Marechal Thaumaturgo/AC, concedendo-lhe e 1 ½ (uma e meia) diária, referente ao período de 05 e 06 de novembro de 2025RBSEI nº 0101.000319/2025-51</t>
  </si>
  <si>
    <t xml:space="preserve">Não consta como foi essa visita ao município 
Se foi via de transporte:Aérea,Terrestre , Fluvial 
Não foi apresenta nenhuma despesa quanto a essa viagem. Consta relatório de Viagem 
Assunto: Encaminhamento de Convocação.
OF/CIRC/AMAC162/2025 - Os Municípios Associados, através dos seus Representantes Legais para a 
CARAVANA DOS PREFEITOS DA AMAC DE 2025, a realizar-se no Município de   Marechal thaumaturgo/AC, dia 05 de novembro de 2025, às 14h, no Auditório do Instituto Yorenka Tasorentsi Margem Direita do Rio Juruá, em frente ao Porto 
Principal - (Rampa da Serraria), em Marechal Thaumaturgo – Acre. </t>
  </si>
  <si>
    <t xml:space="preserve">RIO BRANCO/Marechal Thaumaturgo/RIO BRANCO </t>
  </si>
  <si>
    <t xml:space="preserve">Se foi via de transporte:
Aérea 
Terrestre 
Fluvial </t>
  </si>
  <si>
    <t>060010161/2025</t>
  </si>
  <si>
    <t>010010162/2025</t>
  </si>
  <si>
    <t>060010333/2025</t>
  </si>
  <si>
    <t xml:space="preserve">Não consta como foi essa visita ao município 
Se foi via de transporte:
Aérea 
Terrestre 
Fluvial </t>
  </si>
  <si>
    <t>18/11/2025-10772</t>
  </si>
  <si>
    <t>27/11/2025-10798</t>
  </si>
  <si>
    <t>376/2025</t>
  </si>
  <si>
    <t>Gabinete Militar Municipal, para realizar atividade de segurança pessoal do Chefe Executivo Municipal, no qual participará da Semana Internacional do Café – SIC 2025, na ExpoMinas, nos dias 06 e 07 de novembro de 2025, na cidade de Belo Horizonte/MG, concedendo-lhe passagens aéreas nos trechos Rio Branco/Minas Gerais/Rio Branco e 2 (duas) diárias, referente ao período de 06 a 08 de novembro de 2025RBSEI nº 0101.000303/2025-95</t>
  </si>
  <si>
    <t xml:space="preserve">RBR/GRU GRU/CNF CNF/RBR </t>
  </si>
  <si>
    <t>060010168/2025</t>
  </si>
  <si>
    <t>060010338/2025</t>
  </si>
  <si>
    <t>28/11/2025-10799</t>
  </si>
  <si>
    <t>05/12/2025-10836</t>
  </si>
  <si>
    <t>05/12/2025-10839</t>
  </si>
  <si>
    <t>060010187/2025</t>
  </si>
  <si>
    <t>060010373/2025</t>
  </si>
  <si>
    <t xml:space="preserve">IDENTIFICAÇÃO DO ÓRGÃO/ENTIDADE/FUNDO: </t>
  </si>
  <si>
    <t>01.006.001.000 - SECRETARIA MUNICIPAL DA CASA CIVIL</t>
  </si>
  <si>
    <t xml:space="preserve">REALIZADO ATÉ O MÊS/ANO (ACUMULADO): </t>
  </si>
  <si>
    <t>JANEIRO A NOVEMBRO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</si>
</sst>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d\-mmm;@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0" xfId="2" applyFont="1" applyFill="1" applyAlignment="1">
      <alignment horizontal="center" vertical="center"/>
    </xf>
    <xf numFmtId="44" fontId="3" fillId="0" borderId="0" xfId="2" applyFont="1" applyFill="1" applyBorder="1" applyAlignment="1">
      <alignment vertical="center"/>
    </xf>
    <xf numFmtId="44" fontId="2" fillId="0" borderId="13" xfId="2" applyFont="1" applyFill="1" applyBorder="1" applyAlignment="1">
      <alignment vertical="center" wrapText="1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Alignment="1">
      <alignment horizontal="left" vertical="center"/>
    </xf>
    <xf numFmtId="44" fontId="2" fillId="0" borderId="0" xfId="2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4" fontId="2" fillId="0" borderId="25" xfId="2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2" fillId="0" borderId="0" xfId="2" applyNumberFormat="1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44" fontId="2" fillId="0" borderId="2" xfId="2" applyFont="1" applyFill="1" applyBorder="1" applyAlignment="1">
      <alignment horizontal="center" vertical="center" wrapText="1"/>
    </xf>
    <xf numFmtId="44" fontId="2" fillId="0" borderId="25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2" fillId="0" borderId="1" xfId="2" applyFont="1" applyFill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4" fontId="2" fillId="0" borderId="16" xfId="2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43" fontId="2" fillId="0" borderId="27" xfId="1" applyFont="1" applyFill="1" applyBorder="1" applyAlignment="1">
      <alignment horizontal="center" vertical="center"/>
    </xf>
    <xf numFmtId="44" fontId="2" fillId="0" borderId="28" xfId="2" applyFont="1" applyFill="1" applyBorder="1" applyAlignment="1">
      <alignment vertical="center"/>
    </xf>
    <xf numFmtId="43" fontId="2" fillId="0" borderId="28" xfId="1" applyFont="1" applyFill="1" applyBorder="1" applyAlignment="1">
      <alignment vertical="center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3" fillId="0" borderId="1" xfId="2" applyFont="1" applyFill="1" applyBorder="1" applyAlignment="1">
      <alignment horizontal="center" vertical="center"/>
    </xf>
    <xf numFmtId="44" fontId="3" fillId="2" borderId="1" xfId="2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3" fillId="0" borderId="2" xfId="2" applyFont="1" applyFill="1" applyBorder="1" applyAlignment="1">
      <alignment horizontal="center" vertical="center"/>
    </xf>
    <xf numFmtId="44" fontId="3" fillId="2" borderId="2" xfId="2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6" fillId="0" borderId="0" xfId="2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44" fontId="3" fillId="0" borderId="1" xfId="2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4" fontId="3" fillId="2" borderId="1" xfId="2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4" fontId="3" fillId="0" borderId="2" xfId="2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619125</xdr:colOff>
      <xdr:row>2</xdr:row>
      <xdr:rowOff>123825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952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L126"/>
  <sheetViews>
    <sheetView tabSelected="1" zoomScale="80" zoomScaleNormal="80" workbookViewId="0">
      <selection activeCell="K2" sqref="K2"/>
    </sheetView>
  </sheetViews>
  <sheetFormatPr defaultColWidth="9.140625" defaultRowHeight="12.75" x14ac:dyDescent="0.25"/>
  <cols>
    <col min="1" max="1" width="6.42578125" style="6" customWidth="1"/>
    <col min="2" max="2" width="32" style="6" customWidth="1"/>
    <col min="3" max="3" width="23.85546875" style="6" customWidth="1"/>
    <col min="4" max="4" width="25.28515625" style="6" customWidth="1"/>
    <col min="5" max="5" width="31.5703125" style="6" customWidth="1"/>
    <col min="6" max="6" width="61.42578125" style="6" customWidth="1"/>
    <col min="7" max="7" width="12.5703125" style="6" customWidth="1"/>
    <col min="8" max="8" width="26.140625" style="6" customWidth="1"/>
    <col min="9" max="9" width="27.42578125" style="6" customWidth="1"/>
    <col min="10" max="10" width="24" style="6" customWidth="1"/>
    <col min="11" max="11" width="80.28515625" style="6" customWidth="1"/>
    <col min="12" max="12" width="14.42578125" style="12" customWidth="1"/>
    <col min="13" max="13" width="7" style="6" customWidth="1"/>
    <col min="14" max="14" width="10.7109375" style="6" customWidth="1"/>
    <col min="15" max="15" width="11.42578125" style="6" customWidth="1"/>
    <col min="16" max="16" width="11.140625" style="6" customWidth="1"/>
    <col min="17" max="17" width="61.28515625" style="6" customWidth="1"/>
    <col min="18" max="18" width="14.7109375" style="6" customWidth="1"/>
    <col min="19" max="19" width="13.42578125" style="6" customWidth="1"/>
    <col min="20" max="20" width="11.140625" style="6" customWidth="1"/>
    <col min="21" max="21" width="20.85546875" style="6" customWidth="1"/>
    <col min="22" max="22" width="24.85546875" style="6" customWidth="1"/>
    <col min="23" max="23" width="13.42578125" style="12" customWidth="1"/>
    <col min="24" max="25" width="15.140625" style="12" customWidth="1"/>
    <col min="26" max="26" width="16.140625" style="12" customWidth="1"/>
    <col min="27" max="27" width="19.42578125" style="12" customWidth="1"/>
    <col min="28" max="28" width="54.7109375" style="6" customWidth="1"/>
    <col min="29" max="29" width="16.5703125" style="12" customWidth="1"/>
    <col min="30" max="30" width="16.85546875" style="12" customWidth="1"/>
    <col min="31" max="31" width="19.5703125" style="6" customWidth="1"/>
    <col min="32" max="32" width="16.42578125" style="6" customWidth="1"/>
    <col min="33" max="33" width="20.42578125" style="6" customWidth="1"/>
    <col min="34" max="34" width="22.140625" style="6" customWidth="1"/>
    <col min="35" max="35" width="64.42578125" style="6" customWidth="1"/>
    <col min="36" max="16384" width="9.140625" style="6"/>
  </cols>
  <sheetData>
    <row r="4" spans="1:38" s="7" customFormat="1" x14ac:dyDescent="0.25">
      <c r="A4" s="7" t="s">
        <v>24</v>
      </c>
      <c r="L4" s="13"/>
      <c r="W4" s="13"/>
      <c r="X4" s="13"/>
      <c r="Y4" s="13"/>
      <c r="Z4" s="13"/>
      <c r="AA4" s="13"/>
      <c r="AC4" s="13"/>
      <c r="AD4" s="13"/>
    </row>
    <row r="6" spans="1:38" s="7" customFormat="1" x14ac:dyDescent="0.25">
      <c r="A6" s="7" t="s">
        <v>71</v>
      </c>
      <c r="L6" s="13"/>
      <c r="W6" s="13"/>
      <c r="X6" s="13"/>
      <c r="Y6" s="13"/>
      <c r="Z6" s="13"/>
      <c r="AA6" s="13"/>
      <c r="AC6" s="13"/>
      <c r="AD6" s="13"/>
    </row>
    <row r="7" spans="1:38" x14ac:dyDescent="0.25">
      <c r="A7" s="6" t="s">
        <v>30</v>
      </c>
      <c r="O7" s="8"/>
      <c r="P7" s="8"/>
      <c r="Q7" s="8"/>
      <c r="R7" s="8"/>
      <c r="S7" s="8"/>
      <c r="T7" s="8"/>
      <c r="U7" s="8"/>
      <c r="V7" s="8"/>
      <c r="W7" s="14"/>
      <c r="X7" s="14"/>
      <c r="Y7" s="14"/>
      <c r="Z7" s="14"/>
      <c r="AA7" s="14"/>
      <c r="AB7" s="8"/>
      <c r="AC7" s="14"/>
      <c r="AD7" s="14"/>
      <c r="AE7" s="8"/>
      <c r="AF7" s="8"/>
      <c r="AG7" s="8"/>
      <c r="AH7" s="8"/>
      <c r="AI7" s="8"/>
      <c r="AJ7" s="8"/>
      <c r="AK7" s="8"/>
      <c r="AL7" s="8"/>
    </row>
    <row r="8" spans="1:38" x14ac:dyDescent="0.25">
      <c r="A8" s="6" t="s">
        <v>40</v>
      </c>
      <c r="H8" s="72"/>
      <c r="K8" s="8"/>
      <c r="L8" s="14"/>
      <c r="M8" s="8"/>
      <c r="N8" s="8"/>
      <c r="O8" s="8"/>
      <c r="P8" s="8"/>
      <c r="Q8" s="8"/>
      <c r="R8" s="8"/>
      <c r="S8" s="8"/>
      <c r="T8" s="8"/>
      <c r="U8" s="8"/>
      <c r="V8" s="8"/>
      <c r="W8" s="14"/>
      <c r="X8" s="14"/>
      <c r="Y8" s="14"/>
      <c r="Z8" s="14"/>
      <c r="AA8" s="14"/>
      <c r="AB8" s="8"/>
      <c r="AC8" s="14"/>
      <c r="AD8" s="14"/>
      <c r="AE8" s="8"/>
      <c r="AF8" s="8"/>
      <c r="AG8" s="8"/>
      <c r="AH8" s="8"/>
      <c r="AI8" s="8"/>
      <c r="AJ8" s="8"/>
      <c r="AK8" s="8"/>
      <c r="AL8" s="8"/>
    </row>
    <row r="9" spans="1:38" ht="13.5" thickBot="1" x14ac:dyDescent="0.3">
      <c r="B9" s="9"/>
      <c r="C9" s="9"/>
      <c r="D9" s="9"/>
      <c r="E9" s="9"/>
      <c r="F9" s="9"/>
      <c r="G9" s="9"/>
      <c r="H9" s="73"/>
      <c r="I9" s="9"/>
      <c r="J9" s="9"/>
      <c r="K9" s="9"/>
      <c r="L9" s="15"/>
      <c r="M9" s="9"/>
      <c r="N9" s="9"/>
      <c r="O9" s="9"/>
      <c r="P9" s="9"/>
      <c r="Q9" s="9"/>
      <c r="R9" s="9"/>
      <c r="S9" s="9"/>
      <c r="T9" s="9"/>
      <c r="U9" s="9"/>
      <c r="V9" s="9"/>
      <c r="W9" s="15"/>
      <c r="X9" s="15"/>
      <c r="Y9" s="15"/>
      <c r="Z9" s="15"/>
      <c r="AA9" s="15"/>
      <c r="AB9" s="9"/>
      <c r="AC9" s="15"/>
      <c r="AD9" s="15"/>
      <c r="AE9" s="9"/>
      <c r="AF9" s="9"/>
      <c r="AG9" s="9"/>
      <c r="AH9" s="9"/>
      <c r="AI9" s="9"/>
      <c r="AJ9" s="9"/>
      <c r="AK9" s="9"/>
      <c r="AL9" s="9"/>
    </row>
    <row r="10" spans="1:38" ht="15.75" customHeight="1" thickBot="1" x14ac:dyDescent="0.3">
      <c r="A10" s="6" t="s">
        <v>935</v>
      </c>
      <c r="E10" s="70" t="s">
        <v>936</v>
      </c>
      <c r="F10" s="71"/>
      <c r="G10" s="74"/>
      <c r="H10" s="72"/>
      <c r="L10" s="16"/>
    </row>
    <row r="11" spans="1:38" ht="15.75" customHeight="1" thickBot="1" x14ac:dyDescent="0.3">
      <c r="A11" s="6" t="s">
        <v>937</v>
      </c>
      <c r="E11" s="70" t="s">
        <v>938</v>
      </c>
      <c r="F11" s="71"/>
      <c r="G11" s="74"/>
      <c r="L11" s="16"/>
    </row>
    <row r="13" spans="1:38" ht="13.5" customHeight="1" thickBot="1" x14ac:dyDescent="0.3">
      <c r="A13" s="1" t="s">
        <v>27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17"/>
      <c r="M13" s="2"/>
      <c r="N13" s="2"/>
      <c r="O13" s="2"/>
      <c r="P13" s="2"/>
      <c r="Q13" s="2"/>
      <c r="R13" s="2"/>
      <c r="S13" s="2"/>
      <c r="T13" s="2"/>
      <c r="U13" s="2"/>
      <c r="V13" s="2"/>
      <c r="W13" s="17"/>
      <c r="X13" s="17"/>
      <c r="Y13" s="17"/>
      <c r="Z13" s="17"/>
      <c r="AA13" s="17"/>
      <c r="AB13" s="2"/>
      <c r="AC13" s="17"/>
      <c r="AD13" s="17"/>
      <c r="AE13" s="2"/>
      <c r="AF13" s="2"/>
      <c r="AG13" s="2"/>
      <c r="AH13" s="2"/>
      <c r="AI13" s="2"/>
    </row>
    <row r="14" spans="1:38" ht="12.95" customHeight="1" x14ac:dyDescent="0.25">
      <c r="A14" s="30" t="s">
        <v>13</v>
      </c>
      <c r="B14" s="47" t="s">
        <v>0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 t="s">
        <v>1</v>
      </c>
      <c r="P14" s="47"/>
      <c r="Q14" s="47"/>
      <c r="R14" s="47"/>
      <c r="S14" s="48" t="s">
        <v>2</v>
      </c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50"/>
      <c r="AE14" s="52" t="s">
        <v>3</v>
      </c>
      <c r="AF14" s="53"/>
      <c r="AG14" s="53"/>
      <c r="AH14" s="54"/>
      <c r="AI14" s="44" t="s">
        <v>43</v>
      </c>
    </row>
    <row r="15" spans="1:38" ht="12.95" customHeight="1" x14ac:dyDescent="0.25">
      <c r="A15" s="31"/>
      <c r="B15" s="38" t="s">
        <v>14</v>
      </c>
      <c r="C15" s="36" t="s">
        <v>4</v>
      </c>
      <c r="D15" s="37" t="s">
        <v>5</v>
      </c>
      <c r="E15" s="37" t="s">
        <v>6</v>
      </c>
      <c r="F15" s="38" t="s">
        <v>32</v>
      </c>
      <c r="G15" s="38" t="s">
        <v>8</v>
      </c>
      <c r="H15" s="38" t="s">
        <v>21</v>
      </c>
      <c r="I15" s="38" t="s">
        <v>33</v>
      </c>
      <c r="J15" s="38" t="s">
        <v>9</v>
      </c>
      <c r="K15" s="38" t="s">
        <v>11</v>
      </c>
      <c r="L15" s="34" t="s">
        <v>26</v>
      </c>
      <c r="M15" s="32" t="s">
        <v>28</v>
      </c>
      <c r="N15" s="42" t="s">
        <v>7</v>
      </c>
      <c r="O15" s="36" t="s">
        <v>35</v>
      </c>
      <c r="P15" s="36" t="s">
        <v>34</v>
      </c>
      <c r="Q15" s="37" t="s">
        <v>15</v>
      </c>
      <c r="R15" s="40" t="s">
        <v>10</v>
      </c>
      <c r="S15" s="32" t="s">
        <v>29</v>
      </c>
      <c r="T15" s="32" t="s">
        <v>25</v>
      </c>
      <c r="U15" s="32" t="s">
        <v>16</v>
      </c>
      <c r="V15" s="32" t="s">
        <v>36</v>
      </c>
      <c r="W15" s="51" t="s">
        <v>17</v>
      </c>
      <c r="X15" s="51"/>
      <c r="Y15" s="51"/>
      <c r="Z15" s="51"/>
      <c r="AA15" s="51"/>
      <c r="AB15" s="32" t="s">
        <v>31</v>
      </c>
      <c r="AC15" s="34" t="s">
        <v>37</v>
      </c>
      <c r="AD15" s="34" t="s">
        <v>20</v>
      </c>
      <c r="AE15" s="55"/>
      <c r="AF15" s="56"/>
      <c r="AG15" s="56"/>
      <c r="AH15" s="57"/>
      <c r="AI15" s="45"/>
    </row>
    <row r="16" spans="1:38" ht="44.45" customHeight="1" x14ac:dyDescent="0.25">
      <c r="A16" s="31"/>
      <c r="B16" s="39"/>
      <c r="C16" s="32"/>
      <c r="D16" s="38"/>
      <c r="E16" s="38"/>
      <c r="F16" s="39"/>
      <c r="G16" s="39"/>
      <c r="H16" s="39"/>
      <c r="I16" s="39"/>
      <c r="J16" s="39"/>
      <c r="K16" s="39"/>
      <c r="L16" s="35"/>
      <c r="M16" s="33"/>
      <c r="N16" s="43"/>
      <c r="O16" s="32"/>
      <c r="P16" s="32"/>
      <c r="Q16" s="38"/>
      <c r="R16" s="41"/>
      <c r="S16" s="33"/>
      <c r="T16" s="33"/>
      <c r="U16" s="33"/>
      <c r="V16" s="33"/>
      <c r="W16" s="22" t="s">
        <v>18</v>
      </c>
      <c r="X16" s="22" t="s">
        <v>19</v>
      </c>
      <c r="Y16" s="22" t="s">
        <v>12</v>
      </c>
      <c r="Z16" s="22" t="s">
        <v>22</v>
      </c>
      <c r="AA16" s="22" t="s">
        <v>23</v>
      </c>
      <c r="AB16" s="33"/>
      <c r="AC16" s="35"/>
      <c r="AD16" s="35"/>
      <c r="AE16" s="23" t="s">
        <v>5</v>
      </c>
      <c r="AF16" s="23" t="s">
        <v>42</v>
      </c>
      <c r="AG16" s="24" t="s">
        <v>38</v>
      </c>
      <c r="AH16" s="24" t="s">
        <v>39</v>
      </c>
      <c r="AI16" s="46"/>
    </row>
    <row r="17" spans="1:35" ht="129.75" customHeight="1" x14ac:dyDescent="0.25">
      <c r="A17" s="21">
        <v>1</v>
      </c>
      <c r="B17" s="81" t="s">
        <v>72</v>
      </c>
      <c r="C17" s="82" t="s">
        <v>73</v>
      </c>
      <c r="D17" s="83">
        <v>45701</v>
      </c>
      <c r="E17" s="82">
        <v>13965</v>
      </c>
      <c r="F17" s="25" t="s">
        <v>74</v>
      </c>
      <c r="G17" s="84" t="s">
        <v>48</v>
      </c>
      <c r="H17" s="84" t="s">
        <v>59</v>
      </c>
      <c r="I17" s="84" t="s">
        <v>46</v>
      </c>
      <c r="J17" s="84" t="s">
        <v>47</v>
      </c>
      <c r="K17" s="85" t="s">
        <v>75</v>
      </c>
      <c r="L17" s="107">
        <v>1000</v>
      </c>
      <c r="M17" s="28" t="s">
        <v>49</v>
      </c>
      <c r="N17" s="108">
        <v>1.5</v>
      </c>
      <c r="O17" s="84" t="s">
        <v>76</v>
      </c>
      <c r="P17" s="84" t="s">
        <v>77</v>
      </c>
      <c r="Q17" s="104" t="s">
        <v>78</v>
      </c>
      <c r="R17" s="84" t="s">
        <v>56</v>
      </c>
      <c r="S17" s="28">
        <v>33901400</v>
      </c>
      <c r="T17" s="28">
        <v>1500</v>
      </c>
      <c r="U17" s="86" t="s">
        <v>79</v>
      </c>
      <c r="V17" s="86" t="s">
        <v>80</v>
      </c>
      <c r="W17" s="107"/>
      <c r="X17" s="107">
        <v>1500</v>
      </c>
      <c r="Y17" s="107">
        <v>1500</v>
      </c>
      <c r="Z17" s="107"/>
      <c r="AA17" s="107"/>
      <c r="AB17" s="28" t="s">
        <v>89</v>
      </c>
      <c r="AC17" s="109">
        <f>3287.84+3228.9</f>
        <v>6516.74</v>
      </c>
      <c r="AD17" s="107">
        <f>AC17+Y17</f>
        <v>8016.74</v>
      </c>
      <c r="AE17" s="96" t="s">
        <v>92</v>
      </c>
      <c r="AF17" s="96" t="s">
        <v>50</v>
      </c>
      <c r="AG17" s="96" t="s">
        <v>93</v>
      </c>
      <c r="AH17" s="94" t="s">
        <v>51</v>
      </c>
      <c r="AI17" s="85"/>
    </row>
    <row r="18" spans="1:35" ht="87" customHeight="1" x14ac:dyDescent="0.25">
      <c r="A18" s="21">
        <v>2</v>
      </c>
      <c r="B18" s="81" t="s">
        <v>86</v>
      </c>
      <c r="C18" s="81" t="s">
        <v>87</v>
      </c>
      <c r="D18" s="81" t="s">
        <v>88</v>
      </c>
      <c r="E18" s="81" t="s">
        <v>45</v>
      </c>
      <c r="F18" s="25" t="s">
        <v>85</v>
      </c>
      <c r="G18" s="87" t="s">
        <v>52</v>
      </c>
      <c r="H18" s="75" t="s">
        <v>53</v>
      </c>
      <c r="I18" s="75" t="s">
        <v>53</v>
      </c>
      <c r="J18" s="75" t="s">
        <v>54</v>
      </c>
      <c r="K18" s="88" t="s">
        <v>84</v>
      </c>
      <c r="L18" s="107">
        <v>1000</v>
      </c>
      <c r="M18" s="28" t="s">
        <v>49</v>
      </c>
      <c r="N18" s="108">
        <v>1.5</v>
      </c>
      <c r="O18" s="84" t="s">
        <v>76</v>
      </c>
      <c r="P18" s="84" t="s">
        <v>77</v>
      </c>
      <c r="Q18" s="89" t="s">
        <v>83</v>
      </c>
      <c r="R18" s="89" t="s">
        <v>56</v>
      </c>
      <c r="S18" s="28">
        <v>33901400</v>
      </c>
      <c r="T18" s="28">
        <v>1500</v>
      </c>
      <c r="U18" s="90" t="s">
        <v>81</v>
      </c>
      <c r="V18" s="90" t="s">
        <v>82</v>
      </c>
      <c r="W18" s="107"/>
      <c r="X18" s="107">
        <v>1500</v>
      </c>
      <c r="Y18" s="107">
        <v>1500</v>
      </c>
      <c r="Z18" s="107"/>
      <c r="AA18" s="107"/>
      <c r="AB18" s="28" t="s">
        <v>89</v>
      </c>
      <c r="AC18" s="109">
        <f>3287.84+3228.9</f>
        <v>6516.74</v>
      </c>
      <c r="AD18" s="107">
        <f>AC18+Y18</f>
        <v>8016.74</v>
      </c>
      <c r="AE18" s="96" t="s">
        <v>94</v>
      </c>
      <c r="AF18" s="96" t="s">
        <v>50</v>
      </c>
      <c r="AG18" s="96" t="s">
        <v>95</v>
      </c>
      <c r="AH18" s="94" t="s">
        <v>51</v>
      </c>
      <c r="AI18" s="85"/>
    </row>
    <row r="19" spans="1:35" ht="77.25" customHeight="1" x14ac:dyDescent="0.25">
      <c r="A19" s="21">
        <v>3</v>
      </c>
      <c r="B19" s="91" t="s">
        <v>57</v>
      </c>
      <c r="C19" s="81" t="s">
        <v>61</v>
      </c>
      <c r="D19" s="81" t="s">
        <v>62</v>
      </c>
      <c r="E19" s="81" t="s">
        <v>63</v>
      </c>
      <c r="F19" s="25" t="s">
        <v>64</v>
      </c>
      <c r="G19" s="26">
        <v>713109</v>
      </c>
      <c r="H19" s="25" t="s">
        <v>59</v>
      </c>
      <c r="I19" s="25" t="s">
        <v>65</v>
      </c>
      <c r="J19" s="25" t="s">
        <v>66</v>
      </c>
      <c r="K19" s="88" t="s">
        <v>67</v>
      </c>
      <c r="L19" s="76">
        <v>689.43</v>
      </c>
      <c r="M19" s="25" t="s">
        <v>55</v>
      </c>
      <c r="N19" s="92">
        <v>1.5</v>
      </c>
      <c r="O19" s="93">
        <v>45645</v>
      </c>
      <c r="P19" s="93">
        <v>45645</v>
      </c>
      <c r="Q19" s="25" t="s">
        <v>60</v>
      </c>
      <c r="R19" s="25" t="s">
        <v>56</v>
      </c>
      <c r="S19" s="28">
        <v>33901400</v>
      </c>
      <c r="T19" s="28">
        <v>1500</v>
      </c>
      <c r="U19" s="25" t="s">
        <v>68</v>
      </c>
      <c r="V19" s="25" t="s">
        <v>69</v>
      </c>
      <c r="W19" s="76"/>
      <c r="X19" s="76">
        <v>1034.1500000000001</v>
      </c>
      <c r="Y19" s="76">
        <v>1034.1500000000001</v>
      </c>
      <c r="Z19" s="76"/>
      <c r="AA19" s="76"/>
      <c r="AB19" s="25" t="s">
        <v>58</v>
      </c>
      <c r="AC19" s="77">
        <v>8389.2900000000009</v>
      </c>
      <c r="AD19" s="107">
        <f t="shared" ref="AD19" si="0">AC19+Y19</f>
        <v>9423.44</v>
      </c>
      <c r="AE19" s="94" t="s">
        <v>70</v>
      </c>
      <c r="AF19" s="94" t="s">
        <v>50</v>
      </c>
      <c r="AG19" s="95" t="s">
        <v>90</v>
      </c>
      <c r="AH19" s="95" t="s">
        <v>51</v>
      </c>
      <c r="AI19" s="113" t="s">
        <v>91</v>
      </c>
    </row>
    <row r="20" spans="1:35" ht="77.25" customHeight="1" x14ac:dyDescent="0.25">
      <c r="A20" s="21">
        <v>4</v>
      </c>
      <c r="B20" s="81">
        <v>60010005</v>
      </c>
      <c r="C20" s="81" t="s">
        <v>104</v>
      </c>
      <c r="D20" s="81" t="s">
        <v>105</v>
      </c>
      <c r="E20" s="81" t="s">
        <v>106</v>
      </c>
      <c r="F20" s="25" t="s">
        <v>107</v>
      </c>
      <c r="G20" s="26">
        <v>712913</v>
      </c>
      <c r="H20" s="25" t="s">
        <v>59</v>
      </c>
      <c r="I20" s="25" t="s">
        <v>108</v>
      </c>
      <c r="J20" s="25" t="s">
        <v>109</v>
      </c>
      <c r="K20" s="85" t="s">
        <v>110</v>
      </c>
      <c r="L20" s="76">
        <v>689.43</v>
      </c>
      <c r="M20" s="25" t="s">
        <v>55</v>
      </c>
      <c r="N20" s="92">
        <v>2.5</v>
      </c>
      <c r="O20" s="93">
        <v>45733</v>
      </c>
      <c r="P20" s="93">
        <v>45735</v>
      </c>
      <c r="Q20" s="28" t="s">
        <v>111</v>
      </c>
      <c r="R20" s="25" t="s">
        <v>56</v>
      </c>
      <c r="S20" s="28">
        <v>33901400</v>
      </c>
      <c r="T20" s="28">
        <v>1500</v>
      </c>
      <c r="U20" s="25" t="s">
        <v>112</v>
      </c>
      <c r="V20" s="25" t="s">
        <v>113</v>
      </c>
      <c r="W20" s="76"/>
      <c r="X20" s="76">
        <v>1723.58</v>
      </c>
      <c r="Y20" s="76">
        <v>1723.58</v>
      </c>
      <c r="Z20" s="76"/>
      <c r="AA20" s="76"/>
      <c r="AB20" s="25" t="s">
        <v>114</v>
      </c>
      <c r="AC20" s="77">
        <v>4787.8500000000004</v>
      </c>
      <c r="AD20" s="107">
        <f t="shared" ref="AD20:AD26" si="1">AC20+Y20</f>
        <v>6511.43</v>
      </c>
      <c r="AE20" s="94" t="s">
        <v>115</v>
      </c>
      <c r="AF20" s="94" t="s">
        <v>50</v>
      </c>
      <c r="AG20" s="94" t="s">
        <v>116</v>
      </c>
      <c r="AH20" s="94" t="s">
        <v>51</v>
      </c>
      <c r="AI20" s="85"/>
    </row>
    <row r="21" spans="1:35" ht="77.25" customHeight="1" x14ac:dyDescent="0.25">
      <c r="A21" s="21">
        <v>5</v>
      </c>
      <c r="B21" s="81" t="s">
        <v>96</v>
      </c>
      <c r="C21" s="81" t="s">
        <v>117</v>
      </c>
      <c r="D21" s="81" t="s">
        <v>118</v>
      </c>
      <c r="E21" s="81" t="s">
        <v>119</v>
      </c>
      <c r="F21" s="25" t="s">
        <v>85</v>
      </c>
      <c r="G21" s="87" t="s">
        <v>52</v>
      </c>
      <c r="H21" s="75" t="s">
        <v>53</v>
      </c>
      <c r="I21" s="75" t="s">
        <v>53</v>
      </c>
      <c r="J21" s="75" t="s">
        <v>54</v>
      </c>
      <c r="K21" s="88" t="s">
        <v>120</v>
      </c>
      <c r="L21" s="76">
        <v>1000</v>
      </c>
      <c r="M21" s="25" t="s">
        <v>49</v>
      </c>
      <c r="N21" s="92">
        <v>1.5</v>
      </c>
      <c r="O21" s="93">
        <v>45741</v>
      </c>
      <c r="P21" s="93">
        <v>45742</v>
      </c>
      <c r="Q21" s="25" t="s">
        <v>121</v>
      </c>
      <c r="R21" s="25" t="s">
        <v>56</v>
      </c>
      <c r="S21" s="28">
        <v>33901400</v>
      </c>
      <c r="T21" s="28">
        <v>1500</v>
      </c>
      <c r="U21" s="25" t="s">
        <v>122</v>
      </c>
      <c r="V21" s="25" t="s">
        <v>123</v>
      </c>
      <c r="W21" s="76"/>
      <c r="X21" s="76">
        <v>1500</v>
      </c>
      <c r="Y21" s="76">
        <v>1500</v>
      </c>
      <c r="Z21" s="76"/>
      <c r="AA21" s="76"/>
      <c r="AB21" s="25" t="s">
        <v>114</v>
      </c>
      <c r="AC21" s="77">
        <f>3407.71+3235.83</f>
        <v>6643.54</v>
      </c>
      <c r="AD21" s="107">
        <f t="shared" si="1"/>
        <v>8143.54</v>
      </c>
      <c r="AE21" s="94" t="s">
        <v>124</v>
      </c>
      <c r="AF21" s="94" t="s">
        <v>50</v>
      </c>
      <c r="AG21" s="94" t="s">
        <v>125</v>
      </c>
      <c r="AH21" s="94" t="s">
        <v>51</v>
      </c>
      <c r="AI21" s="85"/>
    </row>
    <row r="22" spans="1:35" ht="77.25" customHeight="1" x14ac:dyDescent="0.25">
      <c r="A22" s="21">
        <v>6</v>
      </c>
      <c r="B22" s="81" t="s">
        <v>97</v>
      </c>
      <c r="C22" s="81" t="s">
        <v>126</v>
      </c>
      <c r="D22" s="81" t="s">
        <v>127</v>
      </c>
      <c r="E22" s="81" t="s">
        <v>128</v>
      </c>
      <c r="F22" s="25" t="s">
        <v>74</v>
      </c>
      <c r="G22" s="84" t="s">
        <v>48</v>
      </c>
      <c r="H22" s="84" t="s">
        <v>59</v>
      </c>
      <c r="I22" s="84" t="s">
        <v>46</v>
      </c>
      <c r="J22" s="84" t="s">
        <v>47</v>
      </c>
      <c r="K22" s="85" t="s">
        <v>129</v>
      </c>
      <c r="L22" s="76">
        <v>1000</v>
      </c>
      <c r="M22" s="25" t="s">
        <v>49</v>
      </c>
      <c r="N22" s="92">
        <v>1.5</v>
      </c>
      <c r="O22" s="93">
        <v>45741</v>
      </c>
      <c r="P22" s="93">
        <v>45803</v>
      </c>
      <c r="Q22" s="25" t="s">
        <v>121</v>
      </c>
      <c r="R22" s="25" t="s">
        <v>56</v>
      </c>
      <c r="S22" s="28">
        <v>33901400</v>
      </c>
      <c r="T22" s="28">
        <v>1500</v>
      </c>
      <c r="U22" s="25" t="s">
        <v>130</v>
      </c>
      <c r="V22" s="25" t="s">
        <v>131</v>
      </c>
      <c r="W22" s="76"/>
      <c r="X22" s="76">
        <v>1500</v>
      </c>
      <c r="Y22" s="76">
        <v>1500</v>
      </c>
      <c r="Z22" s="76"/>
      <c r="AA22" s="76"/>
      <c r="AB22" s="25" t="s">
        <v>114</v>
      </c>
      <c r="AC22" s="77">
        <f>3407.71+3235.83</f>
        <v>6643.54</v>
      </c>
      <c r="AD22" s="107">
        <f t="shared" si="1"/>
        <v>8143.54</v>
      </c>
      <c r="AE22" s="94" t="s">
        <v>132</v>
      </c>
      <c r="AF22" s="94" t="s">
        <v>50</v>
      </c>
      <c r="AG22" s="94" t="s">
        <v>133</v>
      </c>
      <c r="AH22" s="94" t="s">
        <v>51</v>
      </c>
      <c r="AI22" s="85"/>
    </row>
    <row r="23" spans="1:35" ht="77.25" customHeight="1" x14ac:dyDescent="0.25">
      <c r="A23" s="21">
        <v>7</v>
      </c>
      <c r="B23" s="81" t="s">
        <v>98</v>
      </c>
      <c r="C23" s="81" t="s">
        <v>134</v>
      </c>
      <c r="D23" s="81" t="s">
        <v>135</v>
      </c>
      <c r="E23" s="81" t="s">
        <v>45</v>
      </c>
      <c r="F23" s="25" t="s">
        <v>85</v>
      </c>
      <c r="G23" s="87" t="s">
        <v>52</v>
      </c>
      <c r="H23" s="75" t="s">
        <v>53</v>
      </c>
      <c r="I23" s="75" t="s">
        <v>53</v>
      </c>
      <c r="J23" s="75" t="s">
        <v>54</v>
      </c>
      <c r="K23" s="88" t="s">
        <v>136</v>
      </c>
      <c r="L23" s="76">
        <v>1000</v>
      </c>
      <c r="M23" s="25" t="s">
        <v>49</v>
      </c>
      <c r="N23" s="92">
        <v>1.5</v>
      </c>
      <c r="O23" s="93">
        <v>45750</v>
      </c>
      <c r="P23" s="93">
        <v>45751</v>
      </c>
      <c r="Q23" s="25" t="s">
        <v>121</v>
      </c>
      <c r="R23" s="25" t="s">
        <v>56</v>
      </c>
      <c r="S23" s="28">
        <v>33901400</v>
      </c>
      <c r="T23" s="28">
        <v>1500</v>
      </c>
      <c r="U23" s="25" t="s">
        <v>137</v>
      </c>
      <c r="V23" s="25" t="s">
        <v>138</v>
      </c>
      <c r="W23" s="76"/>
      <c r="X23" s="76">
        <v>1500</v>
      </c>
      <c r="Y23" s="76">
        <v>1500</v>
      </c>
      <c r="Z23" s="76"/>
      <c r="AA23" s="76"/>
      <c r="AB23" s="25" t="s">
        <v>114</v>
      </c>
      <c r="AC23" s="77">
        <v>6244.05</v>
      </c>
      <c r="AD23" s="107">
        <f t="shared" si="1"/>
        <v>7744.05</v>
      </c>
      <c r="AE23" s="94" t="s">
        <v>139</v>
      </c>
      <c r="AF23" s="94" t="s">
        <v>50</v>
      </c>
      <c r="AG23" s="94" t="s">
        <v>140</v>
      </c>
      <c r="AH23" s="94" t="s">
        <v>51</v>
      </c>
      <c r="AI23" s="85"/>
    </row>
    <row r="24" spans="1:35" ht="77.25" customHeight="1" x14ac:dyDescent="0.25">
      <c r="A24" s="21">
        <v>9</v>
      </c>
      <c r="B24" s="81" t="s">
        <v>99</v>
      </c>
      <c r="C24" s="81" t="s">
        <v>149</v>
      </c>
      <c r="D24" s="81" t="s">
        <v>135</v>
      </c>
      <c r="E24" s="81" t="s">
        <v>150</v>
      </c>
      <c r="F24" s="25" t="s">
        <v>151</v>
      </c>
      <c r="G24" s="26">
        <v>713177</v>
      </c>
      <c r="H24" s="25" t="s">
        <v>59</v>
      </c>
      <c r="I24" s="25" t="s">
        <v>152</v>
      </c>
      <c r="J24" s="25" t="s">
        <v>153</v>
      </c>
      <c r="K24" s="85" t="s">
        <v>154</v>
      </c>
      <c r="L24" s="76">
        <v>1000</v>
      </c>
      <c r="M24" s="25" t="s">
        <v>49</v>
      </c>
      <c r="N24" s="92">
        <v>1.5</v>
      </c>
      <c r="O24" s="93">
        <v>45750</v>
      </c>
      <c r="P24" s="93">
        <v>45751</v>
      </c>
      <c r="Q24" s="25" t="s">
        <v>121</v>
      </c>
      <c r="R24" s="25" t="s">
        <v>56</v>
      </c>
      <c r="S24" s="28">
        <v>33901400</v>
      </c>
      <c r="T24" s="28">
        <v>1500</v>
      </c>
      <c r="U24" s="25" t="s">
        <v>155</v>
      </c>
      <c r="V24" s="25" t="s">
        <v>156</v>
      </c>
      <c r="W24" s="76"/>
      <c r="X24" s="76">
        <v>1500</v>
      </c>
      <c r="Y24" s="76">
        <v>1500</v>
      </c>
      <c r="Z24" s="76"/>
      <c r="AA24" s="76"/>
      <c r="AB24" s="25" t="s">
        <v>114</v>
      </c>
      <c r="AC24" s="77">
        <f>6244.05+144</f>
        <v>6388.05</v>
      </c>
      <c r="AD24" s="107">
        <f t="shared" si="1"/>
        <v>7888.05</v>
      </c>
      <c r="AE24" s="94" t="s">
        <v>157</v>
      </c>
      <c r="AF24" s="94" t="s">
        <v>50</v>
      </c>
      <c r="AG24" s="94" t="s">
        <v>158</v>
      </c>
      <c r="AH24" s="94" t="s">
        <v>51</v>
      </c>
      <c r="AI24" s="85"/>
    </row>
    <row r="25" spans="1:35" ht="77.25" customHeight="1" x14ac:dyDescent="0.25">
      <c r="A25" s="21">
        <v>10</v>
      </c>
      <c r="B25" s="81" t="s">
        <v>100</v>
      </c>
      <c r="C25" s="81" t="s">
        <v>159</v>
      </c>
      <c r="D25" s="81" t="s">
        <v>160</v>
      </c>
      <c r="E25" s="81" t="s">
        <v>161</v>
      </c>
      <c r="F25" s="25" t="s">
        <v>74</v>
      </c>
      <c r="G25" s="84" t="s">
        <v>48</v>
      </c>
      <c r="H25" s="84" t="s">
        <v>59</v>
      </c>
      <c r="I25" s="84" t="s">
        <v>46</v>
      </c>
      <c r="J25" s="84" t="s">
        <v>47</v>
      </c>
      <c r="K25" s="88" t="s">
        <v>162</v>
      </c>
      <c r="L25" s="76">
        <v>1000</v>
      </c>
      <c r="M25" s="25" t="s">
        <v>49</v>
      </c>
      <c r="N25" s="92">
        <v>1.5</v>
      </c>
      <c r="O25" s="93">
        <v>45750</v>
      </c>
      <c r="P25" s="93">
        <v>45751</v>
      </c>
      <c r="Q25" s="25" t="s">
        <v>121</v>
      </c>
      <c r="R25" s="25" t="s">
        <v>56</v>
      </c>
      <c r="S25" s="28">
        <v>33901400</v>
      </c>
      <c r="T25" s="28">
        <v>1500</v>
      </c>
      <c r="U25" s="25" t="s">
        <v>163</v>
      </c>
      <c r="V25" s="25" t="s">
        <v>164</v>
      </c>
      <c r="W25" s="76"/>
      <c r="X25" s="76">
        <v>1500</v>
      </c>
      <c r="Y25" s="76">
        <v>1500</v>
      </c>
      <c r="Z25" s="76"/>
      <c r="AA25" s="76"/>
      <c r="AB25" s="25" t="s">
        <v>114</v>
      </c>
      <c r="AC25" s="77">
        <f>3122.02+3122.02</f>
        <v>6244.04</v>
      </c>
      <c r="AD25" s="107">
        <f t="shared" si="1"/>
        <v>7744.04</v>
      </c>
      <c r="AE25" s="94" t="s">
        <v>166</v>
      </c>
      <c r="AF25" s="94" t="s">
        <v>50</v>
      </c>
      <c r="AG25" s="94" t="s">
        <v>167</v>
      </c>
      <c r="AH25" s="94" t="s">
        <v>51</v>
      </c>
      <c r="AI25" s="85"/>
    </row>
    <row r="26" spans="1:35" ht="77.25" customHeight="1" x14ac:dyDescent="0.25">
      <c r="A26" s="21">
        <v>11</v>
      </c>
      <c r="B26" s="81" t="s">
        <v>101</v>
      </c>
      <c r="C26" s="81" t="s">
        <v>176</v>
      </c>
      <c r="D26" s="81" t="s">
        <v>135</v>
      </c>
      <c r="E26" s="81" t="s">
        <v>177</v>
      </c>
      <c r="F26" s="25" t="s">
        <v>173</v>
      </c>
      <c r="G26" s="26">
        <v>712894</v>
      </c>
      <c r="H26" s="25" t="s">
        <v>59</v>
      </c>
      <c r="I26" s="25" t="s">
        <v>174</v>
      </c>
      <c r="J26" s="25" t="s">
        <v>175</v>
      </c>
      <c r="K26" s="85" t="s">
        <v>178</v>
      </c>
      <c r="L26" s="76">
        <v>689.43</v>
      </c>
      <c r="M26" s="25" t="s">
        <v>55</v>
      </c>
      <c r="N26" s="92">
        <v>2.5</v>
      </c>
      <c r="O26" s="93">
        <v>45749</v>
      </c>
      <c r="P26" s="93">
        <v>45781</v>
      </c>
      <c r="Q26" s="25" t="s">
        <v>179</v>
      </c>
      <c r="R26" s="25" t="s">
        <v>56</v>
      </c>
      <c r="S26" s="28">
        <v>33901400</v>
      </c>
      <c r="T26" s="28">
        <v>1500</v>
      </c>
      <c r="U26" s="25" t="s">
        <v>180</v>
      </c>
      <c r="V26" s="25" t="s">
        <v>181</v>
      </c>
      <c r="W26" s="76"/>
      <c r="X26" s="76">
        <v>1723.58</v>
      </c>
      <c r="Y26" s="76">
        <v>1723.58</v>
      </c>
      <c r="Z26" s="76"/>
      <c r="AA26" s="76"/>
      <c r="AB26" s="25" t="s">
        <v>114</v>
      </c>
      <c r="AC26" s="77">
        <f>3402.6+3542.9</f>
        <v>6945.5</v>
      </c>
      <c r="AD26" s="107">
        <f t="shared" si="1"/>
        <v>8669.08</v>
      </c>
      <c r="AE26" s="94" t="s">
        <v>182</v>
      </c>
      <c r="AF26" s="96" t="s">
        <v>50</v>
      </c>
      <c r="AG26" s="96" t="s">
        <v>185</v>
      </c>
      <c r="AH26" s="96" t="s">
        <v>51</v>
      </c>
      <c r="AI26" s="85"/>
    </row>
    <row r="27" spans="1:35" ht="77.25" customHeight="1" x14ac:dyDescent="0.25">
      <c r="A27" s="21">
        <v>12</v>
      </c>
      <c r="B27" s="81" t="s">
        <v>102</v>
      </c>
      <c r="C27" s="81" t="s">
        <v>142</v>
      </c>
      <c r="D27" s="81" t="s">
        <v>143</v>
      </c>
      <c r="E27" s="81" t="s">
        <v>45</v>
      </c>
      <c r="F27" s="25" t="s">
        <v>85</v>
      </c>
      <c r="G27" s="87" t="s">
        <v>52</v>
      </c>
      <c r="H27" s="75" t="s">
        <v>53</v>
      </c>
      <c r="I27" s="75" t="s">
        <v>53</v>
      </c>
      <c r="J27" s="75" t="s">
        <v>54</v>
      </c>
      <c r="K27" s="88" t="s">
        <v>144</v>
      </c>
      <c r="L27" s="76">
        <v>1000</v>
      </c>
      <c r="M27" s="25" t="s">
        <v>49</v>
      </c>
      <c r="N27" s="92">
        <v>2.5</v>
      </c>
      <c r="O27" s="93">
        <v>45753</v>
      </c>
      <c r="P27" s="93">
        <v>45755</v>
      </c>
      <c r="Q27" s="25" t="s">
        <v>145</v>
      </c>
      <c r="R27" s="25" t="s">
        <v>56</v>
      </c>
      <c r="S27" s="28">
        <v>33901400</v>
      </c>
      <c r="T27" s="28">
        <v>1500</v>
      </c>
      <c r="U27" s="25" t="s">
        <v>141</v>
      </c>
      <c r="V27" s="25" t="s">
        <v>146</v>
      </c>
      <c r="W27" s="76"/>
      <c r="X27" s="76">
        <v>2500</v>
      </c>
      <c r="Y27" s="76">
        <v>2500</v>
      </c>
      <c r="Z27" s="76"/>
      <c r="AA27" s="76"/>
      <c r="AB27" s="25" t="s">
        <v>114</v>
      </c>
      <c r="AC27" s="77">
        <f>3714.269+3430.81</f>
        <v>7145.0789999999997</v>
      </c>
      <c r="AD27" s="107">
        <f>AC27+Y27</f>
        <v>9645.0789999999997</v>
      </c>
      <c r="AE27" s="94" t="s">
        <v>147</v>
      </c>
      <c r="AF27" s="94" t="s">
        <v>50</v>
      </c>
      <c r="AG27" s="94" t="s">
        <v>148</v>
      </c>
      <c r="AH27" s="94" t="s">
        <v>51</v>
      </c>
      <c r="AI27" s="85"/>
    </row>
    <row r="28" spans="1:35" ht="77.25" customHeight="1" x14ac:dyDescent="0.25">
      <c r="A28" s="21">
        <v>13</v>
      </c>
      <c r="B28" s="81" t="s">
        <v>103</v>
      </c>
      <c r="C28" s="81" t="s">
        <v>183</v>
      </c>
      <c r="D28" s="81" t="s">
        <v>165</v>
      </c>
      <c r="E28" s="81" t="s">
        <v>184</v>
      </c>
      <c r="F28" s="25" t="s">
        <v>74</v>
      </c>
      <c r="G28" s="84" t="s">
        <v>48</v>
      </c>
      <c r="H28" s="84" t="s">
        <v>59</v>
      </c>
      <c r="I28" s="84" t="s">
        <v>46</v>
      </c>
      <c r="J28" s="84" t="s">
        <v>47</v>
      </c>
      <c r="K28" s="85" t="s">
        <v>172</v>
      </c>
      <c r="L28" s="76">
        <v>1000</v>
      </c>
      <c r="M28" s="25" t="s">
        <v>49</v>
      </c>
      <c r="N28" s="92">
        <v>2.5</v>
      </c>
      <c r="O28" s="93">
        <v>45753</v>
      </c>
      <c r="P28" s="93">
        <v>45755</v>
      </c>
      <c r="Q28" s="25" t="s">
        <v>145</v>
      </c>
      <c r="R28" s="25" t="s">
        <v>56</v>
      </c>
      <c r="S28" s="28">
        <v>33901400</v>
      </c>
      <c r="T28" s="28">
        <v>1500</v>
      </c>
      <c r="U28" s="25" t="s">
        <v>170</v>
      </c>
      <c r="V28" s="25" t="s">
        <v>171</v>
      </c>
      <c r="W28" s="76"/>
      <c r="X28" s="76">
        <v>2500</v>
      </c>
      <c r="Y28" s="76">
        <v>2500</v>
      </c>
      <c r="Z28" s="76"/>
      <c r="AA28" s="76"/>
      <c r="AB28" s="25" t="s">
        <v>114</v>
      </c>
      <c r="AC28" s="77">
        <f>3833.35+3430.82</f>
        <v>7264.17</v>
      </c>
      <c r="AD28" s="107">
        <f>AC28+Y28</f>
        <v>9764.17</v>
      </c>
      <c r="AE28" s="94" t="s">
        <v>168</v>
      </c>
      <c r="AF28" s="94" t="s">
        <v>50</v>
      </c>
      <c r="AG28" s="94" t="s">
        <v>169</v>
      </c>
      <c r="AH28" s="94" t="s">
        <v>51</v>
      </c>
      <c r="AI28" s="85"/>
    </row>
    <row r="29" spans="1:35" ht="26.25" customHeight="1" x14ac:dyDescent="0.25">
      <c r="A29" s="21">
        <v>14</v>
      </c>
      <c r="B29" s="81" t="s">
        <v>186</v>
      </c>
      <c r="C29" s="81"/>
      <c r="D29" s="81"/>
      <c r="E29" s="81"/>
      <c r="F29" s="25" t="s">
        <v>187</v>
      </c>
      <c r="G29" s="84"/>
      <c r="H29" s="84"/>
      <c r="I29" s="84"/>
      <c r="J29" s="84"/>
      <c r="K29" s="85"/>
      <c r="L29" s="76"/>
      <c r="M29" s="25"/>
      <c r="N29" s="92"/>
      <c r="O29" s="93"/>
      <c r="P29" s="93"/>
      <c r="Q29" s="25"/>
      <c r="R29" s="25"/>
      <c r="S29" s="28"/>
      <c r="T29" s="28"/>
      <c r="U29" s="25"/>
      <c r="V29" s="25"/>
      <c r="W29" s="76"/>
      <c r="X29" s="76"/>
      <c r="Y29" s="76"/>
      <c r="Z29" s="76"/>
      <c r="AA29" s="76"/>
      <c r="AB29" s="25"/>
      <c r="AC29" s="77"/>
      <c r="AD29" s="107"/>
      <c r="AE29" s="94"/>
      <c r="AF29" s="94"/>
      <c r="AG29" s="94"/>
      <c r="AH29" s="94"/>
      <c r="AI29" s="85"/>
    </row>
    <row r="30" spans="1:35" ht="129" customHeight="1" x14ac:dyDescent="0.25">
      <c r="A30" s="21">
        <v>15</v>
      </c>
      <c r="B30" s="81" t="s">
        <v>188</v>
      </c>
      <c r="C30" s="81" t="s">
        <v>189</v>
      </c>
      <c r="D30" s="81" t="s">
        <v>190</v>
      </c>
      <c r="E30" s="81" t="s">
        <v>191</v>
      </c>
      <c r="F30" s="25" t="s">
        <v>74</v>
      </c>
      <c r="G30" s="84" t="s">
        <v>48</v>
      </c>
      <c r="H30" s="84" t="s">
        <v>59</v>
      </c>
      <c r="I30" s="84" t="s">
        <v>46</v>
      </c>
      <c r="J30" s="84" t="s">
        <v>47</v>
      </c>
      <c r="K30" s="85" t="s">
        <v>192</v>
      </c>
      <c r="L30" s="76">
        <v>1160</v>
      </c>
      <c r="M30" s="25" t="s">
        <v>49</v>
      </c>
      <c r="N30" s="92">
        <v>2.5</v>
      </c>
      <c r="O30" s="93">
        <v>45769</v>
      </c>
      <c r="P30" s="93" t="s">
        <v>203</v>
      </c>
      <c r="Q30" s="28" t="s">
        <v>195</v>
      </c>
      <c r="R30" s="25" t="s">
        <v>56</v>
      </c>
      <c r="S30" s="28">
        <v>33901400</v>
      </c>
      <c r="T30" s="28">
        <v>1500</v>
      </c>
      <c r="U30" s="25" t="s">
        <v>193</v>
      </c>
      <c r="V30" s="25" t="s">
        <v>194</v>
      </c>
      <c r="W30" s="76"/>
      <c r="X30" s="76">
        <v>2900</v>
      </c>
      <c r="Y30" s="76">
        <v>2900</v>
      </c>
      <c r="Z30" s="76">
        <v>400</v>
      </c>
      <c r="AA30" s="76"/>
      <c r="AB30" s="25" t="s">
        <v>114</v>
      </c>
      <c r="AC30" s="77">
        <v>7590.36</v>
      </c>
      <c r="AD30" s="107">
        <f>AC30+Y30-Z30</f>
        <v>10090.36</v>
      </c>
      <c r="AE30" s="94" t="s">
        <v>197</v>
      </c>
      <c r="AF30" s="94" t="s">
        <v>50</v>
      </c>
      <c r="AG30" s="94" t="s">
        <v>198</v>
      </c>
      <c r="AH30" s="94" t="s">
        <v>51</v>
      </c>
      <c r="AI30" s="114" t="s">
        <v>196</v>
      </c>
    </row>
    <row r="31" spans="1:35" ht="105.75" customHeight="1" x14ac:dyDescent="0.25">
      <c r="A31" s="21">
        <v>16</v>
      </c>
      <c r="B31" s="81" t="s">
        <v>231</v>
      </c>
      <c r="C31" s="81" t="s">
        <v>199</v>
      </c>
      <c r="D31" s="81" t="s">
        <v>200</v>
      </c>
      <c r="E31" s="81" t="s">
        <v>201</v>
      </c>
      <c r="F31" s="25" t="s">
        <v>107</v>
      </c>
      <c r="G31" s="26">
        <v>712913</v>
      </c>
      <c r="H31" s="25" t="s">
        <v>59</v>
      </c>
      <c r="I31" s="25" t="s">
        <v>108</v>
      </c>
      <c r="J31" s="25" t="s">
        <v>109</v>
      </c>
      <c r="K31" s="85" t="s">
        <v>202</v>
      </c>
      <c r="L31" s="76">
        <v>1160</v>
      </c>
      <c r="M31" s="25" t="s">
        <v>49</v>
      </c>
      <c r="N31" s="92">
        <v>3</v>
      </c>
      <c r="O31" s="93">
        <v>45769</v>
      </c>
      <c r="P31" s="93">
        <v>45771</v>
      </c>
      <c r="Q31" s="97" t="s">
        <v>204</v>
      </c>
      <c r="R31" s="25" t="s">
        <v>56</v>
      </c>
      <c r="S31" s="28">
        <v>33901400</v>
      </c>
      <c r="T31" s="28">
        <v>1500</v>
      </c>
      <c r="U31" s="25" t="s">
        <v>224</v>
      </c>
      <c r="V31" s="25" t="s">
        <v>223</v>
      </c>
      <c r="W31" s="76"/>
      <c r="X31" s="76">
        <v>3480</v>
      </c>
      <c r="Y31" s="76">
        <f>X31</f>
        <v>3480</v>
      </c>
      <c r="Z31" s="76">
        <v>480</v>
      </c>
      <c r="AA31" s="76"/>
      <c r="AB31" s="25" t="s">
        <v>114</v>
      </c>
      <c r="AC31" s="77">
        <v>2165.52</v>
      </c>
      <c r="AD31" s="107">
        <f>AC31+Y31-Z31</f>
        <v>5165.5200000000004</v>
      </c>
      <c r="AE31" s="94" t="s">
        <v>232</v>
      </c>
      <c r="AF31" s="94" t="s">
        <v>50</v>
      </c>
      <c r="AG31" s="94" t="s">
        <v>233</v>
      </c>
      <c r="AH31" s="94" t="s">
        <v>51</v>
      </c>
      <c r="AI31" s="85" t="s">
        <v>205</v>
      </c>
    </row>
    <row r="32" spans="1:35" ht="66.75" customHeight="1" x14ac:dyDescent="0.25">
      <c r="A32" s="21">
        <v>17</v>
      </c>
      <c r="B32" s="81" t="s">
        <v>206</v>
      </c>
      <c r="C32" s="81" t="s">
        <v>209</v>
      </c>
      <c r="D32" s="81" t="s">
        <v>210</v>
      </c>
      <c r="E32" s="81" t="s">
        <v>45</v>
      </c>
      <c r="F32" s="25" t="s">
        <v>85</v>
      </c>
      <c r="G32" s="87" t="s">
        <v>52</v>
      </c>
      <c r="H32" s="75" t="s">
        <v>53</v>
      </c>
      <c r="I32" s="75" t="s">
        <v>53</v>
      </c>
      <c r="J32" s="75" t="s">
        <v>54</v>
      </c>
      <c r="K32" s="85" t="s">
        <v>211</v>
      </c>
      <c r="L32" s="76">
        <v>1160</v>
      </c>
      <c r="M32" s="25" t="s">
        <v>49</v>
      </c>
      <c r="N32" s="92">
        <v>2.5</v>
      </c>
      <c r="O32" s="93">
        <v>45778</v>
      </c>
      <c r="P32" s="93">
        <v>45780</v>
      </c>
      <c r="Q32" s="25" t="s">
        <v>212</v>
      </c>
      <c r="R32" s="25" t="s">
        <v>56</v>
      </c>
      <c r="S32" s="28">
        <v>33901400</v>
      </c>
      <c r="T32" s="28">
        <v>1500</v>
      </c>
      <c r="U32" s="25" t="s">
        <v>225</v>
      </c>
      <c r="V32" s="25" t="s">
        <v>226</v>
      </c>
      <c r="W32" s="76"/>
      <c r="X32" s="76">
        <v>2900</v>
      </c>
      <c r="Y32" s="76">
        <f>X32</f>
        <v>2900</v>
      </c>
      <c r="Z32" s="76"/>
      <c r="AA32" s="76"/>
      <c r="AB32" s="25" t="s">
        <v>114</v>
      </c>
      <c r="AC32" s="77">
        <v>7807.73</v>
      </c>
      <c r="AD32" s="107">
        <f>AC32+Y32</f>
        <v>10707.73</v>
      </c>
      <c r="AE32" s="94" t="s">
        <v>234</v>
      </c>
      <c r="AF32" s="94" t="s">
        <v>50</v>
      </c>
      <c r="AG32" s="94" t="s">
        <v>235</v>
      </c>
      <c r="AH32" s="94" t="s">
        <v>51</v>
      </c>
      <c r="AI32" s="85"/>
    </row>
    <row r="33" spans="1:35" ht="85.5" customHeight="1" x14ac:dyDescent="0.25">
      <c r="A33" s="21">
        <v>18</v>
      </c>
      <c r="B33" s="81" t="s">
        <v>207</v>
      </c>
      <c r="C33" s="81" t="s">
        <v>213</v>
      </c>
      <c r="D33" s="81" t="s">
        <v>214</v>
      </c>
      <c r="E33" s="81" t="s">
        <v>45</v>
      </c>
      <c r="F33" s="25" t="s">
        <v>85</v>
      </c>
      <c r="G33" s="87" t="s">
        <v>52</v>
      </c>
      <c r="H33" s="75" t="s">
        <v>53</v>
      </c>
      <c r="I33" s="75" t="s">
        <v>53</v>
      </c>
      <c r="J33" s="75" t="s">
        <v>54</v>
      </c>
      <c r="K33" s="85" t="s">
        <v>215</v>
      </c>
      <c r="L33" s="76">
        <v>480</v>
      </c>
      <c r="M33" s="25" t="s">
        <v>49</v>
      </c>
      <c r="N33" s="92">
        <v>1.5</v>
      </c>
      <c r="O33" s="93">
        <v>45790</v>
      </c>
      <c r="P33" s="93">
        <v>45791</v>
      </c>
      <c r="Q33" s="25" t="s">
        <v>216</v>
      </c>
      <c r="R33" s="25" t="s">
        <v>217</v>
      </c>
      <c r="S33" s="28" t="s">
        <v>222</v>
      </c>
      <c r="T33" s="28">
        <v>1500</v>
      </c>
      <c r="U33" s="25" t="s">
        <v>227</v>
      </c>
      <c r="V33" s="25" t="s">
        <v>228</v>
      </c>
      <c r="W33" s="76"/>
      <c r="X33" s="76">
        <v>720</v>
      </c>
      <c r="Y33" s="76">
        <f>X33</f>
        <v>720</v>
      </c>
      <c r="Z33" s="76"/>
      <c r="AA33" s="76"/>
      <c r="AB33" s="25" t="s">
        <v>221</v>
      </c>
      <c r="AC33" s="77">
        <v>331.1</v>
      </c>
      <c r="AD33" s="107">
        <f>AC33+Y33</f>
        <v>1051.0999999999999</v>
      </c>
      <c r="AE33" s="94" t="s">
        <v>236</v>
      </c>
      <c r="AF33" s="94" t="s">
        <v>50</v>
      </c>
      <c r="AG33" s="94" t="s">
        <v>237</v>
      </c>
      <c r="AH33" s="94" t="s">
        <v>51</v>
      </c>
      <c r="AI33" s="85"/>
    </row>
    <row r="34" spans="1:35" ht="61.5" customHeight="1" x14ac:dyDescent="0.25">
      <c r="A34" s="21">
        <v>19</v>
      </c>
      <c r="B34" s="81" t="s">
        <v>208</v>
      </c>
      <c r="C34" s="81" t="s">
        <v>183</v>
      </c>
      <c r="D34" s="81" t="s">
        <v>218</v>
      </c>
      <c r="E34" s="81" t="s">
        <v>45</v>
      </c>
      <c r="F34" s="25" t="s">
        <v>85</v>
      </c>
      <c r="G34" s="87" t="s">
        <v>52</v>
      </c>
      <c r="H34" s="75" t="s">
        <v>53</v>
      </c>
      <c r="I34" s="75" t="s">
        <v>53</v>
      </c>
      <c r="J34" s="75" t="s">
        <v>54</v>
      </c>
      <c r="K34" s="85" t="s">
        <v>219</v>
      </c>
      <c r="L34" s="76">
        <v>1160</v>
      </c>
      <c r="M34" s="25" t="s">
        <v>49</v>
      </c>
      <c r="N34" s="92">
        <v>2.5</v>
      </c>
      <c r="O34" s="93">
        <v>45806</v>
      </c>
      <c r="P34" s="93">
        <v>45808</v>
      </c>
      <c r="Q34" s="25" t="s">
        <v>220</v>
      </c>
      <c r="R34" s="25" t="s">
        <v>217</v>
      </c>
      <c r="S34" s="28" t="s">
        <v>222</v>
      </c>
      <c r="T34" s="28">
        <v>1500</v>
      </c>
      <c r="U34" s="25" t="s">
        <v>229</v>
      </c>
      <c r="V34" s="25" t="s">
        <v>230</v>
      </c>
      <c r="W34" s="76"/>
      <c r="X34" s="76">
        <v>2900</v>
      </c>
      <c r="Y34" s="76">
        <v>2900</v>
      </c>
      <c r="Z34" s="76"/>
      <c r="AA34" s="76"/>
      <c r="AB34" s="25" t="s">
        <v>221</v>
      </c>
      <c r="AC34" s="77">
        <v>993.16</v>
      </c>
      <c r="AD34" s="107">
        <f>AC34+Y34</f>
        <v>3893.16</v>
      </c>
      <c r="AE34" s="94" t="s">
        <v>238</v>
      </c>
      <c r="AF34" s="94" t="s">
        <v>50</v>
      </c>
      <c r="AG34" s="94" t="s">
        <v>239</v>
      </c>
      <c r="AH34" s="94" t="s">
        <v>51</v>
      </c>
      <c r="AI34" s="85"/>
    </row>
    <row r="35" spans="1:35" ht="61.5" customHeight="1" x14ac:dyDescent="0.25">
      <c r="A35" s="21">
        <v>20</v>
      </c>
      <c r="B35" s="81" t="s">
        <v>82</v>
      </c>
      <c r="C35" s="81"/>
      <c r="D35" s="81"/>
      <c r="E35" s="81"/>
      <c r="F35" s="25"/>
      <c r="G35" s="87"/>
      <c r="H35" s="75"/>
      <c r="I35" s="75"/>
      <c r="J35" s="75"/>
      <c r="K35" s="85" t="s">
        <v>249</v>
      </c>
      <c r="L35" s="76"/>
      <c r="M35" s="25"/>
      <c r="N35" s="92"/>
      <c r="O35" s="93"/>
      <c r="P35" s="93"/>
      <c r="Q35" s="25"/>
      <c r="R35" s="25"/>
      <c r="S35" s="28"/>
      <c r="T35" s="28"/>
      <c r="U35" s="25"/>
      <c r="V35" s="25"/>
      <c r="W35" s="76"/>
      <c r="X35" s="76">
        <v>0</v>
      </c>
      <c r="Y35" s="76">
        <v>0</v>
      </c>
      <c r="Z35" s="76"/>
      <c r="AA35" s="76"/>
      <c r="AB35" s="25"/>
      <c r="AC35" s="77"/>
      <c r="AD35" s="107"/>
      <c r="AE35" s="94"/>
      <c r="AF35" s="94"/>
      <c r="AG35" s="94"/>
      <c r="AH35" s="94"/>
      <c r="AI35" s="85"/>
    </row>
    <row r="36" spans="1:35" ht="61.5" customHeight="1" x14ac:dyDescent="0.25">
      <c r="A36" s="21">
        <v>21</v>
      </c>
      <c r="B36" s="81" t="s">
        <v>80</v>
      </c>
      <c r="C36" s="81" t="s">
        <v>258</v>
      </c>
      <c r="D36" s="81" t="s">
        <v>259</v>
      </c>
      <c r="E36" s="81" t="s">
        <v>250</v>
      </c>
      <c r="F36" s="25" t="s">
        <v>251</v>
      </c>
      <c r="G36" s="87">
        <v>713019</v>
      </c>
      <c r="H36" s="84" t="s">
        <v>59</v>
      </c>
      <c r="I36" s="84" t="s">
        <v>46</v>
      </c>
      <c r="J36" s="84" t="s">
        <v>47</v>
      </c>
      <c r="K36" s="85" t="s">
        <v>252</v>
      </c>
      <c r="L36" s="76">
        <v>1160</v>
      </c>
      <c r="M36" s="25" t="s">
        <v>49</v>
      </c>
      <c r="N36" s="92">
        <v>3.5</v>
      </c>
      <c r="O36" s="93">
        <v>45778</v>
      </c>
      <c r="P36" s="93">
        <v>45780</v>
      </c>
      <c r="Q36" s="25" t="s">
        <v>212</v>
      </c>
      <c r="R36" s="25" t="s">
        <v>56</v>
      </c>
      <c r="S36" s="28">
        <v>33901400</v>
      </c>
      <c r="T36" s="28">
        <v>1500</v>
      </c>
      <c r="U36" s="25" t="s">
        <v>253</v>
      </c>
      <c r="V36" s="25" t="s">
        <v>254</v>
      </c>
      <c r="W36" s="76"/>
      <c r="X36" s="76">
        <v>4060</v>
      </c>
      <c r="Y36" s="76">
        <v>4060</v>
      </c>
      <c r="Z36" s="76"/>
      <c r="AA36" s="76"/>
      <c r="AB36" s="25" t="s">
        <v>221</v>
      </c>
      <c r="AC36" s="77">
        <v>7577.24</v>
      </c>
      <c r="AD36" s="107">
        <f t="shared" ref="AD36:AD79" si="2">AC36+Y36</f>
        <v>11637.24</v>
      </c>
      <c r="AE36" s="94" t="s">
        <v>255</v>
      </c>
      <c r="AF36" s="94" t="s">
        <v>50</v>
      </c>
      <c r="AG36" s="94" t="s">
        <v>256</v>
      </c>
      <c r="AH36" s="94" t="s">
        <v>51</v>
      </c>
      <c r="AI36" s="85"/>
    </row>
    <row r="37" spans="1:35" ht="61.5" customHeight="1" x14ac:dyDescent="0.25">
      <c r="A37" s="21">
        <v>22</v>
      </c>
      <c r="B37" s="81" t="s">
        <v>240</v>
      </c>
      <c r="C37" s="81" t="s">
        <v>265</v>
      </c>
      <c r="D37" s="81" t="s">
        <v>266</v>
      </c>
      <c r="E37" s="81" t="s">
        <v>267</v>
      </c>
      <c r="F37" s="25" t="s">
        <v>74</v>
      </c>
      <c r="G37" s="84" t="s">
        <v>48</v>
      </c>
      <c r="H37" s="84" t="s">
        <v>59</v>
      </c>
      <c r="I37" s="84" t="s">
        <v>46</v>
      </c>
      <c r="J37" s="84" t="s">
        <v>47</v>
      </c>
      <c r="K37" s="85" t="s">
        <v>268</v>
      </c>
      <c r="L37" s="76">
        <v>480</v>
      </c>
      <c r="M37" s="25" t="s">
        <v>49</v>
      </c>
      <c r="N37" s="92">
        <v>1.5</v>
      </c>
      <c r="O37" s="93">
        <v>45790</v>
      </c>
      <c r="P37" s="93">
        <v>45791</v>
      </c>
      <c r="Q37" s="25" t="s">
        <v>216</v>
      </c>
      <c r="R37" s="25" t="s">
        <v>428</v>
      </c>
      <c r="S37" s="28">
        <v>33901400</v>
      </c>
      <c r="T37" s="28">
        <v>1500</v>
      </c>
      <c r="U37" s="25" t="s">
        <v>269</v>
      </c>
      <c r="V37" s="25" t="s">
        <v>270</v>
      </c>
      <c r="W37" s="76"/>
      <c r="X37" s="76">
        <v>720</v>
      </c>
      <c r="Y37" s="76">
        <v>720</v>
      </c>
      <c r="Z37" s="76"/>
      <c r="AA37" s="76"/>
      <c r="AB37" s="25" t="s">
        <v>221</v>
      </c>
      <c r="AC37" s="77">
        <v>617.91999999999996</v>
      </c>
      <c r="AD37" s="107">
        <f t="shared" si="2"/>
        <v>1337.92</v>
      </c>
      <c r="AE37" s="94" t="s">
        <v>271</v>
      </c>
      <c r="AF37" s="94" t="s">
        <v>50</v>
      </c>
      <c r="AG37" s="94" t="s">
        <v>272</v>
      </c>
      <c r="AH37" s="94" t="s">
        <v>51</v>
      </c>
      <c r="AI37" s="85"/>
    </row>
    <row r="38" spans="1:35" ht="61.5" customHeight="1" x14ac:dyDescent="0.25">
      <c r="A38" s="21">
        <v>23</v>
      </c>
      <c r="B38" s="81" t="s">
        <v>241</v>
      </c>
      <c r="C38" s="81" t="s">
        <v>280</v>
      </c>
      <c r="D38" s="81" t="s">
        <v>266</v>
      </c>
      <c r="E38" s="81" t="s">
        <v>267</v>
      </c>
      <c r="F38" s="9" t="s">
        <v>590</v>
      </c>
      <c r="G38" s="87">
        <v>712995</v>
      </c>
      <c r="H38" s="84" t="s">
        <v>59</v>
      </c>
      <c r="I38" s="84" t="s">
        <v>46</v>
      </c>
      <c r="J38" s="84" t="s">
        <v>47</v>
      </c>
      <c r="K38" s="85" t="s">
        <v>281</v>
      </c>
      <c r="L38" s="76">
        <v>480</v>
      </c>
      <c r="M38" s="25" t="s">
        <v>49</v>
      </c>
      <c r="N38" s="92">
        <v>1.5</v>
      </c>
      <c r="O38" s="93">
        <v>45790</v>
      </c>
      <c r="P38" s="93">
        <v>45791</v>
      </c>
      <c r="Q38" s="25" t="s">
        <v>216</v>
      </c>
      <c r="R38" s="25" t="s">
        <v>428</v>
      </c>
      <c r="S38" s="28">
        <v>33901400</v>
      </c>
      <c r="T38" s="28">
        <v>1500</v>
      </c>
      <c r="U38" s="25" t="s">
        <v>282</v>
      </c>
      <c r="V38" s="25" t="s">
        <v>283</v>
      </c>
      <c r="W38" s="76"/>
      <c r="X38" s="76">
        <v>720</v>
      </c>
      <c r="Y38" s="76">
        <v>720</v>
      </c>
      <c r="Z38" s="76"/>
      <c r="AA38" s="76"/>
      <c r="AB38" s="25" t="s">
        <v>221</v>
      </c>
      <c r="AC38" s="77">
        <v>617.91999999999996</v>
      </c>
      <c r="AD38" s="107">
        <f t="shared" si="2"/>
        <v>1337.92</v>
      </c>
      <c r="AE38" s="94" t="s">
        <v>284</v>
      </c>
      <c r="AF38" s="94" t="s">
        <v>50</v>
      </c>
      <c r="AG38" s="94" t="s">
        <v>285</v>
      </c>
      <c r="AH38" s="94" t="s">
        <v>51</v>
      </c>
      <c r="AI38" s="85" t="s">
        <v>279</v>
      </c>
    </row>
    <row r="39" spans="1:35" ht="61.5" customHeight="1" x14ac:dyDescent="0.25">
      <c r="A39" s="21">
        <v>24</v>
      </c>
      <c r="B39" s="81" t="s">
        <v>242</v>
      </c>
      <c r="C39" s="81" t="s">
        <v>286</v>
      </c>
      <c r="D39" s="81" t="s">
        <v>218</v>
      </c>
      <c r="E39" s="81" t="s">
        <v>260</v>
      </c>
      <c r="F39" s="25" t="s">
        <v>151</v>
      </c>
      <c r="G39" s="26">
        <v>713177</v>
      </c>
      <c r="H39" s="25" t="s">
        <v>59</v>
      </c>
      <c r="I39" s="25" t="s">
        <v>152</v>
      </c>
      <c r="J39" s="25" t="s">
        <v>153</v>
      </c>
      <c r="K39" s="85" t="s">
        <v>287</v>
      </c>
      <c r="L39" s="76">
        <v>1160</v>
      </c>
      <c r="M39" s="25" t="s">
        <v>49</v>
      </c>
      <c r="N39" s="92">
        <v>2.5</v>
      </c>
      <c r="O39" s="93">
        <v>45806</v>
      </c>
      <c r="P39" s="93">
        <v>45808</v>
      </c>
      <c r="Q39" s="25" t="s">
        <v>220</v>
      </c>
      <c r="R39" s="25" t="s">
        <v>428</v>
      </c>
      <c r="S39" s="28">
        <v>33901400</v>
      </c>
      <c r="T39" s="28">
        <v>1500</v>
      </c>
      <c r="U39" s="25" t="s">
        <v>288</v>
      </c>
      <c r="V39" s="25" t="s">
        <v>289</v>
      </c>
      <c r="W39" s="76"/>
      <c r="X39" s="76">
        <v>2900</v>
      </c>
      <c r="Y39" s="76">
        <v>2900</v>
      </c>
      <c r="Z39" s="76"/>
      <c r="AA39" s="76"/>
      <c r="AB39" s="25" t="s">
        <v>221</v>
      </c>
      <c r="AC39" s="77">
        <v>1964.47</v>
      </c>
      <c r="AD39" s="107">
        <f t="shared" si="2"/>
        <v>4864.47</v>
      </c>
      <c r="AE39" s="94" t="s">
        <v>290</v>
      </c>
      <c r="AF39" s="94" t="s">
        <v>50</v>
      </c>
      <c r="AG39" s="94" t="s">
        <v>291</v>
      </c>
      <c r="AH39" s="94" t="s">
        <v>51</v>
      </c>
      <c r="AI39" s="85" t="s">
        <v>279</v>
      </c>
    </row>
    <row r="40" spans="1:35" ht="61.5" customHeight="1" x14ac:dyDescent="0.25">
      <c r="A40" s="21">
        <v>25</v>
      </c>
      <c r="B40" s="81" t="s">
        <v>243</v>
      </c>
      <c r="C40" s="81" t="s">
        <v>292</v>
      </c>
      <c r="D40" s="81" t="s">
        <v>218</v>
      </c>
      <c r="E40" s="81" t="s">
        <v>260</v>
      </c>
      <c r="F40" s="25" t="s">
        <v>107</v>
      </c>
      <c r="G40" s="26">
        <v>712913</v>
      </c>
      <c r="H40" s="25" t="s">
        <v>59</v>
      </c>
      <c r="I40" s="25" t="s">
        <v>108</v>
      </c>
      <c r="J40" s="25" t="s">
        <v>109</v>
      </c>
      <c r="K40" s="85" t="s">
        <v>293</v>
      </c>
      <c r="L40" s="76">
        <v>1160</v>
      </c>
      <c r="M40" s="25" t="s">
        <v>49</v>
      </c>
      <c r="N40" s="92">
        <v>2.5</v>
      </c>
      <c r="O40" s="93">
        <v>45806</v>
      </c>
      <c r="P40" s="93">
        <v>45808</v>
      </c>
      <c r="Q40" s="25" t="s">
        <v>220</v>
      </c>
      <c r="R40" s="25" t="s">
        <v>428</v>
      </c>
      <c r="S40" s="28">
        <v>33901400</v>
      </c>
      <c r="T40" s="28">
        <v>1500</v>
      </c>
      <c r="U40" s="25" t="s">
        <v>294</v>
      </c>
      <c r="V40" s="25" t="s">
        <v>295</v>
      </c>
      <c r="W40" s="76"/>
      <c r="X40" s="76">
        <v>2900</v>
      </c>
      <c r="Y40" s="76">
        <v>2900</v>
      </c>
      <c r="Z40" s="76"/>
      <c r="AA40" s="76"/>
      <c r="AB40" s="25" t="s">
        <v>221</v>
      </c>
      <c r="AC40" s="77">
        <v>1964.47</v>
      </c>
      <c r="AD40" s="107">
        <f t="shared" si="2"/>
        <v>4864.47</v>
      </c>
      <c r="AE40" s="94" t="s">
        <v>296</v>
      </c>
      <c r="AF40" s="94" t="s">
        <v>50</v>
      </c>
      <c r="AG40" s="94" t="s">
        <v>297</v>
      </c>
      <c r="AH40" s="94" t="s">
        <v>51</v>
      </c>
      <c r="AI40" s="85" t="s">
        <v>279</v>
      </c>
    </row>
    <row r="41" spans="1:35" ht="61.5" customHeight="1" x14ac:dyDescent="0.25">
      <c r="A41" s="21">
        <v>26</v>
      </c>
      <c r="B41" s="81" t="s">
        <v>244</v>
      </c>
      <c r="C41" s="81" t="s">
        <v>304</v>
      </c>
      <c r="D41" s="81" t="s">
        <v>266</v>
      </c>
      <c r="E41" s="81" t="s">
        <v>267</v>
      </c>
      <c r="F41" s="25" t="s">
        <v>305</v>
      </c>
      <c r="G41" s="87">
        <v>542601</v>
      </c>
      <c r="H41" s="84" t="s">
        <v>59</v>
      </c>
      <c r="I41" s="84" t="s">
        <v>46</v>
      </c>
      <c r="J41" s="84" t="s">
        <v>47</v>
      </c>
      <c r="K41" s="85" t="s">
        <v>306</v>
      </c>
      <c r="L41" s="76">
        <v>480</v>
      </c>
      <c r="M41" s="25" t="s">
        <v>49</v>
      </c>
      <c r="N41" s="92">
        <v>1.5</v>
      </c>
      <c r="O41" s="93">
        <v>45790</v>
      </c>
      <c r="P41" s="93">
        <v>45791</v>
      </c>
      <c r="Q41" s="25" t="s">
        <v>216</v>
      </c>
      <c r="R41" s="25" t="s">
        <v>428</v>
      </c>
      <c r="S41" s="28">
        <v>33901400</v>
      </c>
      <c r="T41" s="28">
        <v>1500</v>
      </c>
      <c r="U41" s="25" t="s">
        <v>307</v>
      </c>
      <c r="V41" s="25" t="s">
        <v>308</v>
      </c>
      <c r="W41" s="76"/>
      <c r="X41" s="76">
        <v>720</v>
      </c>
      <c r="Y41" s="76">
        <v>720</v>
      </c>
      <c r="Z41" s="76"/>
      <c r="AA41" s="76"/>
      <c r="AB41" s="25" t="s">
        <v>221</v>
      </c>
      <c r="AC41" s="77">
        <v>617.91999999999996</v>
      </c>
      <c r="AD41" s="107">
        <f t="shared" si="2"/>
        <v>1337.92</v>
      </c>
      <c r="AE41" s="94" t="s">
        <v>309</v>
      </c>
      <c r="AF41" s="94" t="s">
        <v>50</v>
      </c>
      <c r="AG41" s="94" t="s">
        <v>310</v>
      </c>
      <c r="AH41" s="94" t="s">
        <v>51</v>
      </c>
      <c r="AI41" s="85" t="s">
        <v>279</v>
      </c>
    </row>
    <row r="42" spans="1:35" ht="61.5" customHeight="1" x14ac:dyDescent="0.25">
      <c r="A42" s="21">
        <v>27</v>
      </c>
      <c r="B42" s="81" t="s">
        <v>245</v>
      </c>
      <c r="C42" s="81" t="s">
        <v>311</v>
      </c>
      <c r="D42" s="81" t="s">
        <v>312</v>
      </c>
      <c r="E42" s="81" t="s">
        <v>45</v>
      </c>
      <c r="F42" s="25" t="s">
        <v>85</v>
      </c>
      <c r="G42" s="87" t="s">
        <v>52</v>
      </c>
      <c r="H42" s="75" t="s">
        <v>53</v>
      </c>
      <c r="I42" s="75" t="s">
        <v>53</v>
      </c>
      <c r="J42" s="75" t="s">
        <v>54</v>
      </c>
      <c r="K42" s="85" t="s">
        <v>313</v>
      </c>
      <c r="L42" s="76">
        <v>1160</v>
      </c>
      <c r="M42" s="25" t="s">
        <v>49</v>
      </c>
      <c r="N42" s="92">
        <v>2.5</v>
      </c>
      <c r="O42" s="93">
        <v>45817</v>
      </c>
      <c r="P42" s="93">
        <v>45819</v>
      </c>
      <c r="Q42" s="25" t="s">
        <v>314</v>
      </c>
      <c r="R42" s="25" t="s">
        <v>56</v>
      </c>
      <c r="S42" s="28">
        <v>33901400</v>
      </c>
      <c r="T42" s="28">
        <v>1500</v>
      </c>
      <c r="U42" s="25" t="s">
        <v>315</v>
      </c>
      <c r="V42" s="25" t="s">
        <v>316</v>
      </c>
      <c r="W42" s="76"/>
      <c r="X42" s="76">
        <v>2900</v>
      </c>
      <c r="Y42" s="76">
        <v>2900</v>
      </c>
      <c r="Z42" s="76"/>
      <c r="AA42" s="76"/>
      <c r="AB42" s="25" t="s">
        <v>114</v>
      </c>
      <c r="AC42" s="77">
        <v>7337.62</v>
      </c>
      <c r="AD42" s="107">
        <f t="shared" si="2"/>
        <v>10237.619999999999</v>
      </c>
      <c r="AE42" s="94" t="s">
        <v>317</v>
      </c>
      <c r="AF42" s="94" t="s">
        <v>50</v>
      </c>
      <c r="AG42" s="94" t="s">
        <v>318</v>
      </c>
      <c r="AH42" s="94" t="s">
        <v>51</v>
      </c>
      <c r="AI42" s="85"/>
    </row>
    <row r="43" spans="1:35" ht="61.5" customHeight="1" x14ac:dyDescent="0.25">
      <c r="A43" s="21">
        <v>28</v>
      </c>
      <c r="B43" s="81" t="s">
        <v>246</v>
      </c>
      <c r="C43" s="81" t="s">
        <v>257</v>
      </c>
      <c r="D43" s="81" t="s">
        <v>218</v>
      </c>
      <c r="E43" s="81" t="s">
        <v>260</v>
      </c>
      <c r="F43" s="25" t="s">
        <v>251</v>
      </c>
      <c r="G43" s="87">
        <v>713019</v>
      </c>
      <c r="H43" s="84" t="s">
        <v>59</v>
      </c>
      <c r="I43" s="84" t="s">
        <v>46</v>
      </c>
      <c r="J43" s="84" t="s">
        <v>47</v>
      </c>
      <c r="K43" s="85" t="s">
        <v>261</v>
      </c>
      <c r="L43" s="76">
        <v>1160</v>
      </c>
      <c r="M43" s="25" t="s">
        <v>49</v>
      </c>
      <c r="N43" s="92">
        <v>2.5</v>
      </c>
      <c r="O43" s="93">
        <v>45806</v>
      </c>
      <c r="P43" s="93">
        <v>45808</v>
      </c>
      <c r="Q43" s="25" t="s">
        <v>220</v>
      </c>
      <c r="R43" s="25" t="s">
        <v>429</v>
      </c>
      <c r="S43" s="28">
        <v>33901400</v>
      </c>
      <c r="T43" s="28">
        <v>1500</v>
      </c>
      <c r="U43" s="25" t="s">
        <v>113</v>
      </c>
      <c r="V43" s="25" t="s">
        <v>262</v>
      </c>
      <c r="W43" s="76"/>
      <c r="X43" s="76">
        <v>2900</v>
      </c>
      <c r="Y43" s="76">
        <v>2900</v>
      </c>
      <c r="Z43" s="76"/>
      <c r="AA43" s="76"/>
      <c r="AB43" s="25" t="s">
        <v>221</v>
      </c>
      <c r="AC43" s="77">
        <v>1964.47</v>
      </c>
      <c r="AD43" s="107">
        <f t="shared" si="2"/>
        <v>4864.47</v>
      </c>
      <c r="AE43" s="94" t="s">
        <v>263</v>
      </c>
      <c r="AF43" s="94" t="s">
        <v>50</v>
      </c>
      <c r="AG43" s="94" t="s">
        <v>415</v>
      </c>
      <c r="AH43" s="94" t="s">
        <v>51</v>
      </c>
      <c r="AI43" s="85" t="s">
        <v>264</v>
      </c>
    </row>
    <row r="44" spans="1:35" ht="77.25" customHeight="1" x14ac:dyDescent="0.25">
      <c r="A44" s="21">
        <v>29</v>
      </c>
      <c r="B44" s="81" t="s">
        <v>247</v>
      </c>
      <c r="C44" s="81" t="s">
        <v>298</v>
      </c>
      <c r="D44" s="81" t="s">
        <v>266</v>
      </c>
      <c r="E44" s="81" t="s">
        <v>260</v>
      </c>
      <c r="F44" s="25" t="s">
        <v>107</v>
      </c>
      <c r="G44" s="26">
        <v>712913</v>
      </c>
      <c r="H44" s="25" t="s">
        <v>59</v>
      </c>
      <c r="I44" s="25" t="s">
        <v>108</v>
      </c>
      <c r="J44" s="25" t="s">
        <v>109</v>
      </c>
      <c r="K44" s="85" t="s">
        <v>299</v>
      </c>
      <c r="L44" s="76">
        <v>480</v>
      </c>
      <c r="M44" s="25" t="s">
        <v>49</v>
      </c>
      <c r="N44" s="92">
        <v>1.5</v>
      </c>
      <c r="O44" s="93">
        <v>45790</v>
      </c>
      <c r="P44" s="93">
        <v>45791</v>
      </c>
      <c r="Q44" s="25" t="s">
        <v>216</v>
      </c>
      <c r="R44" s="25" t="s">
        <v>428</v>
      </c>
      <c r="S44" s="28">
        <v>33901400</v>
      </c>
      <c r="T44" s="28">
        <v>1500</v>
      </c>
      <c r="U44" s="25" t="s">
        <v>300</v>
      </c>
      <c r="V44" s="25" t="s">
        <v>301</v>
      </c>
      <c r="W44" s="76"/>
      <c r="X44" s="76">
        <v>720</v>
      </c>
      <c r="Y44" s="76">
        <v>720</v>
      </c>
      <c r="Z44" s="76"/>
      <c r="AA44" s="76"/>
      <c r="AB44" s="9" t="s">
        <v>221</v>
      </c>
      <c r="AC44" s="77">
        <v>617.91999999999996</v>
      </c>
      <c r="AD44" s="107">
        <f t="shared" si="2"/>
        <v>1337.92</v>
      </c>
      <c r="AE44" s="94" t="s">
        <v>302</v>
      </c>
      <c r="AF44" s="94" t="s">
        <v>50</v>
      </c>
      <c r="AG44" s="94" t="s">
        <v>303</v>
      </c>
      <c r="AH44" s="94" t="s">
        <v>51</v>
      </c>
      <c r="AI44" s="85" t="s">
        <v>279</v>
      </c>
    </row>
    <row r="45" spans="1:35" ht="61.5" customHeight="1" x14ac:dyDescent="0.25">
      <c r="A45" s="21">
        <v>30</v>
      </c>
      <c r="B45" s="81" t="s">
        <v>248</v>
      </c>
      <c r="C45" s="81" t="s">
        <v>273</v>
      </c>
      <c r="D45" s="81" t="s">
        <v>218</v>
      </c>
      <c r="E45" s="81" t="s">
        <v>260</v>
      </c>
      <c r="F45" s="25" t="s">
        <v>74</v>
      </c>
      <c r="G45" s="84" t="s">
        <v>48</v>
      </c>
      <c r="H45" s="84" t="s">
        <v>59</v>
      </c>
      <c r="I45" s="84" t="s">
        <v>46</v>
      </c>
      <c r="J45" s="84" t="s">
        <v>47</v>
      </c>
      <c r="K45" s="85" t="s">
        <v>274</v>
      </c>
      <c r="L45" s="76">
        <v>1160</v>
      </c>
      <c r="M45" s="25" t="s">
        <v>49</v>
      </c>
      <c r="N45" s="92">
        <v>2.5</v>
      </c>
      <c r="O45" s="93">
        <v>45806</v>
      </c>
      <c r="P45" s="93">
        <v>45808</v>
      </c>
      <c r="Q45" s="25" t="s">
        <v>220</v>
      </c>
      <c r="R45" s="25" t="s">
        <v>428</v>
      </c>
      <c r="S45" s="28">
        <v>33901400</v>
      </c>
      <c r="T45" s="28">
        <v>1500</v>
      </c>
      <c r="U45" s="25" t="s">
        <v>275</v>
      </c>
      <c r="V45" s="25" t="s">
        <v>276</v>
      </c>
      <c r="W45" s="76"/>
      <c r="X45" s="76">
        <v>2900</v>
      </c>
      <c r="Y45" s="76">
        <v>2900</v>
      </c>
      <c r="Z45" s="76"/>
      <c r="AA45" s="76"/>
      <c r="AB45" s="25" t="s">
        <v>221</v>
      </c>
      <c r="AC45" s="77">
        <v>1964.47</v>
      </c>
      <c r="AD45" s="107">
        <f t="shared" si="2"/>
        <v>4864.47</v>
      </c>
      <c r="AE45" s="94" t="s">
        <v>277</v>
      </c>
      <c r="AF45" s="94" t="s">
        <v>50</v>
      </c>
      <c r="AG45" s="94" t="s">
        <v>278</v>
      </c>
      <c r="AH45" s="94" t="s">
        <v>51</v>
      </c>
      <c r="AI45" s="85" t="s">
        <v>279</v>
      </c>
    </row>
    <row r="46" spans="1:35" ht="25.5" customHeight="1" x14ac:dyDescent="0.25">
      <c r="A46" s="21">
        <v>31</v>
      </c>
      <c r="B46" s="81"/>
      <c r="C46" s="81"/>
      <c r="D46" s="81"/>
      <c r="E46" s="81"/>
      <c r="F46" s="25"/>
      <c r="G46" s="84"/>
      <c r="H46" s="84"/>
      <c r="I46" s="84"/>
      <c r="J46" s="84"/>
      <c r="K46" s="85"/>
      <c r="L46" s="76"/>
      <c r="M46" s="25"/>
      <c r="N46" s="92"/>
      <c r="O46" s="93"/>
      <c r="P46" s="93"/>
      <c r="Q46" s="25"/>
      <c r="R46" s="25"/>
      <c r="S46" s="28"/>
      <c r="T46" s="28"/>
      <c r="U46" s="25"/>
      <c r="V46" s="25"/>
      <c r="W46" s="76"/>
      <c r="X46" s="76"/>
      <c r="Y46" s="76"/>
      <c r="Z46" s="76"/>
      <c r="AA46" s="76"/>
      <c r="AB46" s="25"/>
      <c r="AC46" s="77"/>
      <c r="AD46" s="107"/>
      <c r="AE46" s="94"/>
      <c r="AF46" s="94"/>
      <c r="AG46" s="94"/>
      <c r="AH46" s="94"/>
      <c r="AI46" s="85"/>
    </row>
    <row r="47" spans="1:35" ht="61.5" customHeight="1" x14ac:dyDescent="0.25">
      <c r="A47" s="21">
        <v>32</v>
      </c>
      <c r="B47" s="81" t="s">
        <v>81</v>
      </c>
      <c r="C47" s="81" t="s">
        <v>350</v>
      </c>
      <c r="D47" s="81" t="s">
        <v>351</v>
      </c>
      <c r="E47" s="81" t="s">
        <v>352</v>
      </c>
      <c r="F47" s="25" t="s">
        <v>107</v>
      </c>
      <c r="G47" s="26">
        <v>712913</v>
      </c>
      <c r="H47" s="25" t="s">
        <v>59</v>
      </c>
      <c r="I47" s="25" t="s">
        <v>108</v>
      </c>
      <c r="J47" s="25" t="s">
        <v>109</v>
      </c>
      <c r="K47" s="85" t="s">
        <v>353</v>
      </c>
      <c r="L47" s="76">
        <v>800</v>
      </c>
      <c r="M47" s="25" t="s">
        <v>55</v>
      </c>
      <c r="N47" s="92">
        <v>4.5</v>
      </c>
      <c r="O47" s="93">
        <v>45839</v>
      </c>
      <c r="P47" s="93">
        <v>45843</v>
      </c>
      <c r="Q47" s="25" t="s">
        <v>354</v>
      </c>
      <c r="R47" s="25" t="s">
        <v>428</v>
      </c>
      <c r="S47" s="28">
        <v>33901400</v>
      </c>
      <c r="T47" s="28">
        <v>1500</v>
      </c>
      <c r="U47" s="25" t="s">
        <v>355</v>
      </c>
      <c r="V47" s="25" t="s">
        <v>356</v>
      </c>
      <c r="W47" s="76"/>
      <c r="X47" s="76">
        <v>3600</v>
      </c>
      <c r="Y47" s="76">
        <v>3600</v>
      </c>
      <c r="Z47" s="76"/>
      <c r="AA47" s="76"/>
      <c r="AB47" s="25" t="s">
        <v>412</v>
      </c>
      <c r="AC47" s="77">
        <v>1209.18</v>
      </c>
      <c r="AD47" s="107">
        <f t="shared" si="2"/>
        <v>4809.18</v>
      </c>
      <c r="AE47" s="94" t="s">
        <v>413</v>
      </c>
      <c r="AF47" s="94" t="s">
        <v>50</v>
      </c>
      <c r="AG47" s="94" t="s">
        <v>414</v>
      </c>
      <c r="AH47" s="94" t="s">
        <v>51</v>
      </c>
      <c r="AI47" s="85"/>
    </row>
    <row r="48" spans="1:35" ht="80.25" customHeight="1" x14ac:dyDescent="0.25">
      <c r="A48" s="21">
        <v>33</v>
      </c>
      <c r="B48" s="81" t="s">
        <v>79</v>
      </c>
      <c r="C48" s="81" t="s">
        <v>416</v>
      </c>
      <c r="D48" s="81" t="s">
        <v>417</v>
      </c>
      <c r="E48" s="81" t="s">
        <v>418</v>
      </c>
      <c r="F48" s="25" t="s">
        <v>251</v>
      </c>
      <c r="G48" s="87">
        <v>713019</v>
      </c>
      <c r="H48" s="84" t="s">
        <v>59</v>
      </c>
      <c r="I48" s="84" t="s">
        <v>46</v>
      </c>
      <c r="J48" s="84" t="s">
        <v>47</v>
      </c>
      <c r="K48" s="85" t="s">
        <v>419</v>
      </c>
      <c r="L48" s="76">
        <v>1160</v>
      </c>
      <c r="M48" s="25" t="s">
        <v>49</v>
      </c>
      <c r="N48" s="92">
        <v>2.5</v>
      </c>
      <c r="O48" s="93">
        <v>45817</v>
      </c>
      <c r="P48" s="93">
        <v>45819</v>
      </c>
      <c r="Q48" s="25" t="s">
        <v>420</v>
      </c>
      <c r="R48" s="25" t="s">
        <v>421</v>
      </c>
      <c r="S48" s="28">
        <v>33901400</v>
      </c>
      <c r="T48" s="28">
        <v>1500</v>
      </c>
      <c r="U48" s="25" t="s">
        <v>357</v>
      </c>
      <c r="V48" s="25" t="s">
        <v>356</v>
      </c>
      <c r="W48" s="76"/>
      <c r="X48" s="76">
        <v>2900</v>
      </c>
      <c r="Y48" s="76">
        <v>2900</v>
      </c>
      <c r="Z48" s="76"/>
      <c r="AA48" s="76"/>
      <c r="AB48" s="25" t="s">
        <v>865</v>
      </c>
      <c r="AC48" s="77">
        <v>7337.62</v>
      </c>
      <c r="AD48" s="107">
        <f t="shared" si="2"/>
        <v>10237.619999999999</v>
      </c>
      <c r="AE48" s="94" t="s">
        <v>422</v>
      </c>
      <c r="AF48" s="94" t="s">
        <v>50</v>
      </c>
      <c r="AG48" s="94" t="s">
        <v>423</v>
      </c>
      <c r="AH48" s="94" t="s">
        <v>51</v>
      </c>
      <c r="AI48" s="85"/>
    </row>
    <row r="49" spans="1:35" ht="102" customHeight="1" x14ac:dyDescent="0.25">
      <c r="A49" s="21">
        <v>34</v>
      </c>
      <c r="B49" s="81" t="s">
        <v>319</v>
      </c>
      <c r="C49" s="81" t="s">
        <v>425</v>
      </c>
      <c r="D49" s="81" t="s">
        <v>426</v>
      </c>
      <c r="E49" s="81" t="s">
        <v>427</v>
      </c>
      <c r="F49" s="25" t="s">
        <v>74</v>
      </c>
      <c r="G49" s="84" t="s">
        <v>48</v>
      </c>
      <c r="H49" s="84" t="s">
        <v>59</v>
      </c>
      <c r="I49" s="84" t="s">
        <v>46</v>
      </c>
      <c r="J49" s="84" t="s">
        <v>47</v>
      </c>
      <c r="K49" s="85" t="s">
        <v>424</v>
      </c>
      <c r="L49" s="76">
        <v>800</v>
      </c>
      <c r="M49" s="25" t="s">
        <v>55</v>
      </c>
      <c r="N49" s="92">
        <v>4.5</v>
      </c>
      <c r="O49" s="93">
        <v>45839</v>
      </c>
      <c r="P49" s="93">
        <v>45843</v>
      </c>
      <c r="Q49" s="25" t="s">
        <v>354</v>
      </c>
      <c r="R49" s="25" t="s">
        <v>430</v>
      </c>
      <c r="S49" s="28">
        <v>33901400</v>
      </c>
      <c r="T49" s="28">
        <v>1500</v>
      </c>
      <c r="U49" s="25" t="s">
        <v>358</v>
      </c>
      <c r="V49" s="25" t="s">
        <v>359</v>
      </c>
      <c r="W49" s="76"/>
      <c r="X49" s="76">
        <v>3600</v>
      </c>
      <c r="Y49" s="76">
        <v>3600</v>
      </c>
      <c r="Z49" s="76"/>
      <c r="AA49" s="76"/>
      <c r="AB49" s="25" t="s">
        <v>412</v>
      </c>
      <c r="AC49" s="77">
        <v>1209.18</v>
      </c>
      <c r="AD49" s="107">
        <f t="shared" si="2"/>
        <v>4809.18</v>
      </c>
      <c r="AE49" s="94" t="s">
        <v>431</v>
      </c>
      <c r="AF49" s="96" t="s">
        <v>50</v>
      </c>
      <c r="AG49" s="96" t="s">
        <v>595</v>
      </c>
      <c r="AH49" s="96" t="s">
        <v>51</v>
      </c>
      <c r="AI49" s="85" t="s">
        <v>596</v>
      </c>
    </row>
    <row r="50" spans="1:35" ht="61.5" customHeight="1" x14ac:dyDescent="0.25">
      <c r="A50" s="21">
        <v>35</v>
      </c>
      <c r="B50" s="81" t="s">
        <v>320</v>
      </c>
      <c r="C50" s="81" t="s">
        <v>432</v>
      </c>
      <c r="D50" s="81" t="s">
        <v>433</v>
      </c>
      <c r="E50" s="81" t="s">
        <v>434</v>
      </c>
      <c r="F50" s="25" t="s">
        <v>435</v>
      </c>
      <c r="G50" s="84">
        <v>713001</v>
      </c>
      <c r="H50" s="84" t="s">
        <v>59</v>
      </c>
      <c r="I50" s="84" t="s">
        <v>46</v>
      </c>
      <c r="J50" s="84" t="s">
        <v>47</v>
      </c>
      <c r="K50" s="85" t="s">
        <v>436</v>
      </c>
      <c r="L50" s="76">
        <v>480</v>
      </c>
      <c r="M50" s="25" t="s">
        <v>49</v>
      </c>
      <c r="N50" s="92">
        <v>1.5</v>
      </c>
      <c r="O50" s="93">
        <v>45843</v>
      </c>
      <c r="P50" s="93">
        <v>45844</v>
      </c>
      <c r="Q50" s="25" t="s">
        <v>437</v>
      </c>
      <c r="R50" s="25" t="s">
        <v>430</v>
      </c>
      <c r="S50" s="28">
        <v>33901400</v>
      </c>
      <c r="T50" s="28">
        <v>1500</v>
      </c>
      <c r="U50" s="25" t="s">
        <v>164</v>
      </c>
      <c r="V50" s="25" t="s">
        <v>360</v>
      </c>
      <c r="W50" s="76"/>
      <c r="X50" s="76">
        <v>720</v>
      </c>
      <c r="Y50" s="76">
        <v>720</v>
      </c>
      <c r="Z50" s="76"/>
      <c r="AA50" s="76"/>
      <c r="AB50" s="28" t="s">
        <v>438</v>
      </c>
      <c r="AC50" s="77">
        <v>311.60000000000002</v>
      </c>
      <c r="AD50" s="107">
        <f t="shared" si="2"/>
        <v>1031.5999999999999</v>
      </c>
      <c r="AE50" s="94" t="s">
        <v>440</v>
      </c>
      <c r="AF50" s="94" t="s">
        <v>50</v>
      </c>
      <c r="AG50" s="94" t="s">
        <v>441</v>
      </c>
      <c r="AH50" s="94" t="s">
        <v>51</v>
      </c>
      <c r="AI50" s="85"/>
    </row>
    <row r="51" spans="1:35" ht="61.5" customHeight="1" x14ac:dyDescent="0.25">
      <c r="A51" s="21">
        <v>36</v>
      </c>
      <c r="B51" s="81" t="s">
        <v>321</v>
      </c>
      <c r="C51" s="81" t="s">
        <v>442</v>
      </c>
      <c r="D51" s="81" t="s">
        <v>433</v>
      </c>
      <c r="E51" s="81" t="s">
        <v>434</v>
      </c>
      <c r="F51" s="25" t="s">
        <v>443</v>
      </c>
      <c r="G51" s="84">
        <v>712990</v>
      </c>
      <c r="H51" s="84" t="s">
        <v>59</v>
      </c>
      <c r="I51" s="84" t="s">
        <v>46</v>
      </c>
      <c r="J51" s="84" t="s">
        <v>47</v>
      </c>
      <c r="K51" s="85" t="s">
        <v>444</v>
      </c>
      <c r="L51" s="76">
        <v>480</v>
      </c>
      <c r="M51" s="25" t="s">
        <v>49</v>
      </c>
      <c r="N51" s="92">
        <v>1.5</v>
      </c>
      <c r="O51" s="93">
        <v>45843</v>
      </c>
      <c r="P51" s="93">
        <v>45844</v>
      </c>
      <c r="Q51" s="25" t="s">
        <v>437</v>
      </c>
      <c r="R51" s="25" t="s">
        <v>430</v>
      </c>
      <c r="S51" s="28">
        <v>33901400</v>
      </c>
      <c r="T51" s="28">
        <v>1500</v>
      </c>
      <c r="U51" s="25" t="s">
        <v>361</v>
      </c>
      <c r="V51" s="25" t="s">
        <v>362</v>
      </c>
      <c r="W51" s="76"/>
      <c r="X51" s="76">
        <v>720</v>
      </c>
      <c r="Y51" s="76">
        <v>720</v>
      </c>
      <c r="Z51" s="76"/>
      <c r="AA51" s="76"/>
      <c r="AB51" s="28" t="s">
        <v>445</v>
      </c>
      <c r="AC51" s="77">
        <v>311.60000000000002</v>
      </c>
      <c r="AD51" s="107">
        <f t="shared" si="2"/>
        <v>1031.5999999999999</v>
      </c>
      <c r="AE51" s="94" t="s">
        <v>446</v>
      </c>
      <c r="AF51" s="94" t="s">
        <v>50</v>
      </c>
      <c r="AG51" s="94" t="s">
        <v>447</v>
      </c>
      <c r="AH51" s="94" t="s">
        <v>51</v>
      </c>
      <c r="AI51" s="85"/>
    </row>
    <row r="52" spans="1:35" ht="61.5" customHeight="1" x14ac:dyDescent="0.25">
      <c r="A52" s="21">
        <v>37</v>
      </c>
      <c r="B52" s="81" t="s">
        <v>322</v>
      </c>
      <c r="C52" s="81" t="s">
        <v>597</v>
      </c>
      <c r="D52" s="81" t="s">
        <v>439</v>
      </c>
      <c r="E52" s="81" t="s">
        <v>496</v>
      </c>
      <c r="F52" s="26" t="s">
        <v>448</v>
      </c>
      <c r="G52" s="82">
        <v>716560</v>
      </c>
      <c r="H52" s="84" t="s">
        <v>449</v>
      </c>
      <c r="I52" s="84" t="s">
        <v>450</v>
      </c>
      <c r="J52" s="84" t="s">
        <v>451</v>
      </c>
      <c r="K52" s="85" t="s">
        <v>452</v>
      </c>
      <c r="L52" s="76">
        <v>1160</v>
      </c>
      <c r="M52" s="25" t="s">
        <v>49</v>
      </c>
      <c r="N52" s="92">
        <v>1.5</v>
      </c>
      <c r="O52" s="93">
        <v>45853</v>
      </c>
      <c r="P52" s="93">
        <v>45854</v>
      </c>
      <c r="Q52" s="25" t="s">
        <v>453</v>
      </c>
      <c r="R52" s="25" t="s">
        <v>421</v>
      </c>
      <c r="S52" s="28">
        <v>33901400</v>
      </c>
      <c r="T52" s="28">
        <v>1500</v>
      </c>
      <c r="U52" s="25" t="s">
        <v>364</v>
      </c>
      <c r="V52" s="25" t="s">
        <v>363</v>
      </c>
      <c r="W52" s="76"/>
      <c r="X52" s="76">
        <v>1740</v>
      </c>
      <c r="Y52" s="76">
        <v>1740</v>
      </c>
      <c r="Z52" s="76"/>
      <c r="AA52" s="76"/>
      <c r="AB52" s="25" t="s">
        <v>865</v>
      </c>
      <c r="AC52" s="77">
        <v>7089.97</v>
      </c>
      <c r="AD52" s="107">
        <f t="shared" si="2"/>
        <v>8829.9700000000012</v>
      </c>
      <c r="AE52" s="94" t="s">
        <v>454</v>
      </c>
      <c r="AF52" s="96" t="s">
        <v>50</v>
      </c>
      <c r="AG52" s="96" t="s">
        <v>598</v>
      </c>
      <c r="AH52" s="96" t="s">
        <v>51</v>
      </c>
      <c r="AI52" s="85"/>
    </row>
    <row r="53" spans="1:35" ht="97.5" customHeight="1" x14ac:dyDescent="0.25">
      <c r="A53" s="21">
        <v>38</v>
      </c>
      <c r="B53" s="81" t="s">
        <v>323</v>
      </c>
      <c r="C53" s="81" t="s">
        <v>455</v>
      </c>
      <c r="D53" s="81" t="s">
        <v>456</v>
      </c>
      <c r="E53" s="81" t="s">
        <v>457</v>
      </c>
      <c r="F53" s="25" t="s">
        <v>458</v>
      </c>
      <c r="G53" s="84">
        <v>7130000</v>
      </c>
      <c r="H53" s="84" t="s">
        <v>59</v>
      </c>
      <c r="I53" s="84" t="s">
        <v>46</v>
      </c>
      <c r="J53" s="84" t="s">
        <v>47</v>
      </c>
      <c r="K53" s="85" t="s">
        <v>459</v>
      </c>
      <c r="L53" s="76">
        <v>255</v>
      </c>
      <c r="M53" s="25" t="s">
        <v>460</v>
      </c>
      <c r="N53" s="92">
        <v>2.5</v>
      </c>
      <c r="O53" s="93">
        <v>45838</v>
      </c>
      <c r="P53" s="93">
        <v>45840</v>
      </c>
      <c r="Q53" s="25" t="s">
        <v>461</v>
      </c>
      <c r="R53" s="25" t="s">
        <v>430</v>
      </c>
      <c r="S53" s="28">
        <v>33901400</v>
      </c>
      <c r="T53" s="28">
        <v>1500</v>
      </c>
      <c r="U53" s="25" t="s">
        <v>365</v>
      </c>
      <c r="V53" s="25" t="s">
        <v>366</v>
      </c>
      <c r="W53" s="76"/>
      <c r="X53" s="76">
        <v>1200</v>
      </c>
      <c r="Y53" s="76">
        <v>1200</v>
      </c>
      <c r="Z53" s="76">
        <v>562.5</v>
      </c>
      <c r="AA53" s="76"/>
      <c r="AB53" s="28" t="s">
        <v>445</v>
      </c>
      <c r="AC53" s="77">
        <v>1800.94</v>
      </c>
      <c r="AD53" s="107">
        <f>AC53+Y53-Z53</f>
        <v>2438.44</v>
      </c>
      <c r="AE53" s="94" t="s">
        <v>462</v>
      </c>
      <c r="AF53" s="94" t="s">
        <v>50</v>
      </c>
      <c r="AG53" s="94" t="s">
        <v>463</v>
      </c>
      <c r="AH53" s="94" t="s">
        <v>51</v>
      </c>
      <c r="AI53" s="85" t="s">
        <v>464</v>
      </c>
    </row>
    <row r="54" spans="1:35" ht="61.5" customHeight="1" x14ac:dyDescent="0.25">
      <c r="A54" s="21">
        <v>39</v>
      </c>
      <c r="B54" s="81" t="s">
        <v>324</v>
      </c>
      <c r="C54" s="81" t="s">
        <v>465</v>
      </c>
      <c r="D54" s="81" t="s">
        <v>456</v>
      </c>
      <c r="E54" s="81" t="s">
        <v>466</v>
      </c>
      <c r="F54" s="25" t="s">
        <v>305</v>
      </c>
      <c r="G54" s="84">
        <v>542601</v>
      </c>
      <c r="H54" s="84" t="s">
        <v>59</v>
      </c>
      <c r="I54" s="84" t="s">
        <v>46</v>
      </c>
      <c r="J54" s="84" t="s">
        <v>47</v>
      </c>
      <c r="K54" s="85" t="s">
        <v>467</v>
      </c>
      <c r="L54" s="76">
        <v>480</v>
      </c>
      <c r="M54" s="25" t="s">
        <v>49</v>
      </c>
      <c r="N54" s="92">
        <v>5.5</v>
      </c>
      <c r="O54" s="93">
        <v>45856</v>
      </c>
      <c r="P54" s="93">
        <v>45861</v>
      </c>
      <c r="Q54" s="25" t="s">
        <v>468</v>
      </c>
      <c r="R54" s="25" t="s">
        <v>430</v>
      </c>
      <c r="S54" s="28">
        <v>33901400</v>
      </c>
      <c r="T54" s="28">
        <v>1500</v>
      </c>
      <c r="U54" s="25" t="s">
        <v>181</v>
      </c>
      <c r="V54" s="25" t="s">
        <v>367</v>
      </c>
      <c r="W54" s="76"/>
      <c r="X54" s="76">
        <v>2640</v>
      </c>
      <c r="Y54" s="76">
        <v>2640</v>
      </c>
      <c r="Z54" s="76"/>
      <c r="AA54" s="76"/>
      <c r="AB54" s="28" t="s">
        <v>445</v>
      </c>
      <c r="AC54" s="77">
        <v>1626.97</v>
      </c>
      <c r="AD54" s="107">
        <f>AC54+Y54</f>
        <v>4266.97</v>
      </c>
      <c r="AE54" s="94" t="s">
        <v>469</v>
      </c>
      <c r="AF54" s="94" t="s">
        <v>50</v>
      </c>
      <c r="AG54" s="94" t="s">
        <v>470</v>
      </c>
      <c r="AH54" s="94" t="s">
        <v>51</v>
      </c>
      <c r="AI54" s="85"/>
    </row>
    <row r="55" spans="1:35" ht="112.5" customHeight="1" x14ac:dyDescent="0.25">
      <c r="A55" s="21">
        <v>40</v>
      </c>
      <c r="B55" s="81" t="s">
        <v>325</v>
      </c>
      <c r="C55" s="81" t="s">
        <v>471</v>
      </c>
      <c r="D55" s="81" t="s">
        <v>456</v>
      </c>
      <c r="E55" s="81" t="s">
        <v>457</v>
      </c>
      <c r="F55" s="25" t="s">
        <v>251</v>
      </c>
      <c r="G55" s="87">
        <v>713019</v>
      </c>
      <c r="H55" s="84" t="s">
        <v>59</v>
      </c>
      <c r="I55" s="84" t="s">
        <v>46</v>
      </c>
      <c r="J55" s="84" t="s">
        <v>47</v>
      </c>
      <c r="K55" s="85" t="s">
        <v>472</v>
      </c>
      <c r="L55" s="76">
        <v>255</v>
      </c>
      <c r="M55" s="25" t="s">
        <v>460</v>
      </c>
      <c r="N55" s="92">
        <v>2.5</v>
      </c>
      <c r="O55" s="93">
        <v>45838</v>
      </c>
      <c r="P55" s="93">
        <v>45840</v>
      </c>
      <c r="Q55" s="25" t="s">
        <v>461</v>
      </c>
      <c r="R55" s="25" t="s">
        <v>430</v>
      </c>
      <c r="S55" s="28">
        <v>33901400</v>
      </c>
      <c r="T55" s="28">
        <v>1500</v>
      </c>
      <c r="U55" s="25" t="s">
        <v>368</v>
      </c>
      <c r="V55" s="25" t="s">
        <v>369</v>
      </c>
      <c r="W55" s="76"/>
      <c r="X55" s="76">
        <v>2900</v>
      </c>
      <c r="Y55" s="76">
        <v>2900</v>
      </c>
      <c r="Z55" s="76">
        <v>2262.5</v>
      </c>
      <c r="AA55" s="76"/>
      <c r="AB55" s="28" t="s">
        <v>445</v>
      </c>
      <c r="AC55" s="77">
        <v>1800.94</v>
      </c>
      <c r="AD55" s="107">
        <f>AC55+Y55-Z55</f>
        <v>2438.4400000000005</v>
      </c>
      <c r="AE55" s="94" t="s">
        <v>473</v>
      </c>
      <c r="AF55" s="94" t="s">
        <v>50</v>
      </c>
      <c r="AG55" s="94" t="s">
        <v>474</v>
      </c>
      <c r="AH55" s="94" t="s">
        <v>51</v>
      </c>
      <c r="AI55" s="85" t="s">
        <v>475</v>
      </c>
    </row>
    <row r="56" spans="1:35" ht="82.5" customHeight="1" x14ac:dyDescent="0.25">
      <c r="A56" s="21">
        <v>41</v>
      </c>
      <c r="B56" s="81" t="s">
        <v>326</v>
      </c>
      <c r="C56" s="81" t="s">
        <v>476</v>
      </c>
      <c r="D56" s="81" t="s">
        <v>456</v>
      </c>
      <c r="E56" s="81" t="s">
        <v>457</v>
      </c>
      <c r="F56" s="25" t="s">
        <v>477</v>
      </c>
      <c r="G56" s="84">
        <v>716581</v>
      </c>
      <c r="H56" s="84" t="s">
        <v>59</v>
      </c>
      <c r="I56" s="84" t="s">
        <v>46</v>
      </c>
      <c r="J56" s="84" t="s">
        <v>47</v>
      </c>
      <c r="K56" s="85" t="s">
        <v>478</v>
      </c>
      <c r="L56" s="76">
        <v>255</v>
      </c>
      <c r="M56" s="25" t="s">
        <v>55</v>
      </c>
      <c r="N56" s="92">
        <v>2.5</v>
      </c>
      <c r="O56" s="93">
        <v>45838</v>
      </c>
      <c r="P56" s="93">
        <v>45840</v>
      </c>
      <c r="Q56" s="25" t="s">
        <v>461</v>
      </c>
      <c r="R56" s="25" t="s">
        <v>430</v>
      </c>
      <c r="S56" s="28">
        <v>33901400</v>
      </c>
      <c r="T56" s="28">
        <v>1500</v>
      </c>
      <c r="U56" s="25" t="s">
        <v>370</v>
      </c>
      <c r="V56" s="25" t="s">
        <v>371</v>
      </c>
      <c r="W56" s="76"/>
      <c r="X56" s="76">
        <v>1200</v>
      </c>
      <c r="Y56" s="76">
        <v>1200</v>
      </c>
      <c r="Z56" s="76">
        <v>562.5</v>
      </c>
      <c r="AA56" s="76"/>
      <c r="AB56" s="28" t="s">
        <v>445</v>
      </c>
      <c r="AC56" s="77">
        <v>1800.94</v>
      </c>
      <c r="AD56" s="107">
        <f>AC56+Y56-Z56</f>
        <v>2438.44</v>
      </c>
      <c r="AE56" s="94" t="s">
        <v>479</v>
      </c>
      <c r="AF56" s="94" t="s">
        <v>50</v>
      </c>
      <c r="AG56" s="94" t="s">
        <v>480</v>
      </c>
      <c r="AH56" s="94" t="s">
        <v>51</v>
      </c>
      <c r="AI56" s="85" t="s">
        <v>481</v>
      </c>
    </row>
    <row r="57" spans="1:35" ht="107.25" customHeight="1" x14ac:dyDescent="0.25">
      <c r="A57" s="21">
        <v>42</v>
      </c>
      <c r="B57" s="81" t="s">
        <v>327</v>
      </c>
      <c r="C57" s="81" t="s">
        <v>482</v>
      </c>
      <c r="D57" s="81" t="s">
        <v>456</v>
      </c>
      <c r="E57" s="81" t="s">
        <v>457</v>
      </c>
      <c r="F57" s="25" t="s">
        <v>483</v>
      </c>
      <c r="G57" s="84">
        <v>712994</v>
      </c>
      <c r="H57" s="84" t="s">
        <v>59</v>
      </c>
      <c r="I57" s="84" t="s">
        <v>46</v>
      </c>
      <c r="J57" s="84" t="s">
        <v>47</v>
      </c>
      <c r="K57" s="85" t="s">
        <v>484</v>
      </c>
      <c r="L57" s="76">
        <v>255</v>
      </c>
      <c r="M57" s="25" t="s">
        <v>55</v>
      </c>
      <c r="N57" s="92">
        <v>2.5</v>
      </c>
      <c r="O57" s="93">
        <v>45838</v>
      </c>
      <c r="P57" s="93">
        <v>45840</v>
      </c>
      <c r="Q57" s="25" t="s">
        <v>461</v>
      </c>
      <c r="R57" s="25" t="s">
        <v>430</v>
      </c>
      <c r="S57" s="28">
        <v>33901400</v>
      </c>
      <c r="T57" s="28">
        <v>1500</v>
      </c>
      <c r="U57" s="25" t="s">
        <v>372</v>
      </c>
      <c r="V57" s="25" t="s">
        <v>373</v>
      </c>
      <c r="W57" s="76"/>
      <c r="X57" s="76">
        <v>1200</v>
      </c>
      <c r="Y57" s="76">
        <v>1200</v>
      </c>
      <c r="Z57" s="76">
        <v>562.5</v>
      </c>
      <c r="AA57" s="76"/>
      <c r="AB57" s="28" t="s">
        <v>445</v>
      </c>
      <c r="AC57" s="77">
        <v>1800.94</v>
      </c>
      <c r="AD57" s="107">
        <f>AC57+Y57-Z57</f>
        <v>2438.44</v>
      </c>
      <c r="AE57" s="94" t="s">
        <v>485</v>
      </c>
      <c r="AF57" s="94" t="s">
        <v>50</v>
      </c>
      <c r="AG57" s="94" t="s">
        <v>486</v>
      </c>
      <c r="AH57" s="94" t="s">
        <v>51</v>
      </c>
      <c r="AI57" s="85" t="s">
        <v>487</v>
      </c>
    </row>
    <row r="58" spans="1:35" ht="61.5" customHeight="1" x14ac:dyDescent="0.25">
      <c r="A58" s="21">
        <v>43</v>
      </c>
      <c r="B58" s="81" t="s">
        <v>328</v>
      </c>
      <c r="C58" s="81" t="s">
        <v>488</v>
      </c>
      <c r="D58" s="81" t="s">
        <v>490</v>
      </c>
      <c r="E58" s="81" t="s">
        <v>119</v>
      </c>
      <c r="F58" s="25" t="s">
        <v>85</v>
      </c>
      <c r="G58" s="87" t="s">
        <v>52</v>
      </c>
      <c r="H58" s="75" t="s">
        <v>53</v>
      </c>
      <c r="I58" s="75" t="s">
        <v>53</v>
      </c>
      <c r="J58" s="75" t="s">
        <v>54</v>
      </c>
      <c r="K58" s="85" t="s">
        <v>491</v>
      </c>
      <c r="L58" s="76">
        <v>1160</v>
      </c>
      <c r="M58" s="25" t="s">
        <v>49</v>
      </c>
      <c r="N58" s="92">
        <v>2.5</v>
      </c>
      <c r="O58" s="93">
        <v>45862</v>
      </c>
      <c r="P58" s="93">
        <v>45864</v>
      </c>
      <c r="Q58" s="25" t="s">
        <v>492</v>
      </c>
      <c r="R58" s="25" t="s">
        <v>421</v>
      </c>
      <c r="S58" s="28">
        <v>33901400</v>
      </c>
      <c r="T58" s="28">
        <v>1500</v>
      </c>
      <c r="U58" s="25" t="s">
        <v>374</v>
      </c>
      <c r="V58" s="25" t="s">
        <v>375</v>
      </c>
      <c r="W58" s="76"/>
      <c r="X58" s="76">
        <v>2900</v>
      </c>
      <c r="Y58" s="76">
        <v>2900</v>
      </c>
      <c r="Z58" s="76"/>
      <c r="AA58" s="76"/>
      <c r="AB58" s="25" t="s">
        <v>865</v>
      </c>
      <c r="AC58" s="77">
        <v>4327.32</v>
      </c>
      <c r="AD58" s="107">
        <f t="shared" si="2"/>
        <v>7227.32</v>
      </c>
      <c r="AE58" s="94" t="s">
        <v>493</v>
      </c>
      <c r="AF58" s="94" t="s">
        <v>50</v>
      </c>
      <c r="AG58" s="94" t="s">
        <v>494</v>
      </c>
      <c r="AH58" s="94" t="s">
        <v>51</v>
      </c>
      <c r="AI58" s="85"/>
    </row>
    <row r="59" spans="1:35" ht="61.5" customHeight="1" x14ac:dyDescent="0.25">
      <c r="A59" s="21">
        <v>44</v>
      </c>
      <c r="B59" s="81" t="s">
        <v>329</v>
      </c>
      <c r="C59" s="81" t="s">
        <v>495</v>
      </c>
      <c r="D59" s="81" t="s">
        <v>439</v>
      </c>
      <c r="E59" s="81" t="s">
        <v>496</v>
      </c>
      <c r="F59" s="25" t="s">
        <v>173</v>
      </c>
      <c r="G59" s="26">
        <v>712894</v>
      </c>
      <c r="H59" s="25" t="s">
        <v>59</v>
      </c>
      <c r="I59" s="25" t="s">
        <v>174</v>
      </c>
      <c r="J59" s="25" t="s">
        <v>175</v>
      </c>
      <c r="K59" s="85" t="s">
        <v>497</v>
      </c>
      <c r="L59" s="76">
        <v>320</v>
      </c>
      <c r="M59" s="25" t="s">
        <v>55</v>
      </c>
      <c r="N59" s="92">
        <v>2.5</v>
      </c>
      <c r="O59" s="93">
        <v>45831</v>
      </c>
      <c r="P59" s="93">
        <v>45833</v>
      </c>
      <c r="Q59" s="25" t="s">
        <v>498</v>
      </c>
      <c r="R59" s="25" t="s">
        <v>430</v>
      </c>
      <c r="S59" s="28">
        <v>33901400</v>
      </c>
      <c r="T59" s="28">
        <v>1500</v>
      </c>
      <c r="U59" s="25" t="s">
        <v>376</v>
      </c>
      <c r="V59" s="25" t="s">
        <v>377</v>
      </c>
      <c r="W59" s="76"/>
      <c r="X59" s="76">
        <v>800</v>
      </c>
      <c r="Y59" s="76">
        <v>800</v>
      </c>
      <c r="Z59" s="76"/>
      <c r="AA59" s="76"/>
      <c r="AB59" s="25" t="s">
        <v>499</v>
      </c>
      <c r="AC59" s="77">
        <v>237.62</v>
      </c>
      <c r="AD59" s="107">
        <f t="shared" si="2"/>
        <v>1037.6199999999999</v>
      </c>
      <c r="AE59" s="94" t="s">
        <v>500</v>
      </c>
      <c r="AF59" s="94" t="s">
        <v>50</v>
      </c>
      <c r="AG59" s="94" t="s">
        <v>501</v>
      </c>
      <c r="AH59" s="94" t="s">
        <v>51</v>
      </c>
      <c r="AI59" s="85"/>
    </row>
    <row r="60" spans="1:35" ht="61.5" customHeight="1" x14ac:dyDescent="0.25">
      <c r="A60" s="21">
        <v>45</v>
      </c>
      <c r="B60" s="81" t="s">
        <v>330</v>
      </c>
      <c r="C60" s="81"/>
      <c r="D60" s="81"/>
      <c r="E60" s="81"/>
      <c r="F60" s="25" t="s">
        <v>249</v>
      </c>
      <c r="G60" s="84"/>
      <c r="H60" s="84"/>
      <c r="I60" s="84"/>
      <c r="J60" s="84"/>
      <c r="K60" s="85" t="s">
        <v>249</v>
      </c>
      <c r="L60" s="76"/>
      <c r="M60" s="25"/>
      <c r="N60" s="92"/>
      <c r="O60" s="93"/>
      <c r="P60" s="93"/>
      <c r="Q60" s="25" t="s">
        <v>249</v>
      </c>
      <c r="R60" s="25"/>
      <c r="S60" s="28">
        <v>33901400</v>
      </c>
      <c r="T60" s="28">
        <v>1500</v>
      </c>
      <c r="U60" s="25"/>
      <c r="V60" s="25"/>
      <c r="W60" s="76"/>
      <c r="X60" s="76"/>
      <c r="Y60" s="76"/>
      <c r="Z60" s="76"/>
      <c r="AA60" s="76"/>
      <c r="AB60" s="25"/>
      <c r="AC60" s="77"/>
      <c r="AD60" s="107">
        <f t="shared" si="2"/>
        <v>0</v>
      </c>
      <c r="AE60" s="94"/>
      <c r="AF60" s="94"/>
      <c r="AG60" s="94"/>
      <c r="AH60" s="94"/>
      <c r="AI60" s="85"/>
    </row>
    <row r="61" spans="1:35" ht="61.5" customHeight="1" x14ac:dyDescent="0.25">
      <c r="A61" s="21">
        <v>46</v>
      </c>
      <c r="B61" s="81" t="s">
        <v>331</v>
      </c>
      <c r="C61" s="81" t="s">
        <v>503</v>
      </c>
      <c r="D61" s="81" t="s">
        <v>439</v>
      </c>
      <c r="E61" s="81" t="s">
        <v>496</v>
      </c>
      <c r="F61" s="25" t="s">
        <v>502</v>
      </c>
      <c r="G61" s="84">
        <v>713889</v>
      </c>
      <c r="H61" s="84" t="s">
        <v>59</v>
      </c>
      <c r="I61" s="84" t="s">
        <v>505</v>
      </c>
      <c r="J61" s="84" t="s">
        <v>506</v>
      </c>
      <c r="K61" s="85" t="s">
        <v>507</v>
      </c>
      <c r="L61" s="76">
        <v>320</v>
      </c>
      <c r="M61" s="25" t="s">
        <v>55</v>
      </c>
      <c r="N61" s="92">
        <v>2.5</v>
      </c>
      <c r="O61" s="93">
        <v>45831</v>
      </c>
      <c r="P61" s="93">
        <v>45833</v>
      </c>
      <c r="Q61" s="25" t="s">
        <v>498</v>
      </c>
      <c r="R61" s="25" t="s">
        <v>430</v>
      </c>
      <c r="S61" s="28">
        <v>33901400</v>
      </c>
      <c r="T61" s="28">
        <v>1500</v>
      </c>
      <c r="U61" s="25" t="s">
        <v>378</v>
      </c>
      <c r="V61" s="25" t="s">
        <v>379</v>
      </c>
      <c r="W61" s="76"/>
      <c r="X61" s="76">
        <v>800</v>
      </c>
      <c r="Y61" s="76">
        <v>800</v>
      </c>
      <c r="Z61" s="76"/>
      <c r="AA61" s="76"/>
      <c r="AB61" s="25" t="s">
        <v>499</v>
      </c>
      <c r="AC61" s="77">
        <v>237.62</v>
      </c>
      <c r="AD61" s="107">
        <f t="shared" si="2"/>
        <v>1037.6199999999999</v>
      </c>
      <c r="AE61" s="94" t="s">
        <v>508</v>
      </c>
      <c r="AF61" s="94" t="s">
        <v>50</v>
      </c>
      <c r="AG61" s="94" t="s">
        <v>509</v>
      </c>
      <c r="AH61" s="94" t="s">
        <v>51</v>
      </c>
      <c r="AI61" s="85"/>
    </row>
    <row r="62" spans="1:35" ht="61.5" customHeight="1" x14ac:dyDescent="0.25">
      <c r="A62" s="21">
        <v>47</v>
      </c>
      <c r="B62" s="81" t="s">
        <v>332</v>
      </c>
      <c r="C62" s="81" t="s">
        <v>504</v>
      </c>
      <c r="D62" s="81" t="s">
        <v>439</v>
      </c>
      <c r="E62" s="81" t="s">
        <v>496</v>
      </c>
      <c r="F62" s="25" t="s">
        <v>510</v>
      </c>
      <c r="G62" s="84">
        <v>716060</v>
      </c>
      <c r="H62" s="84" t="s">
        <v>59</v>
      </c>
      <c r="I62" s="84" t="s">
        <v>505</v>
      </c>
      <c r="J62" s="84" t="s">
        <v>511</v>
      </c>
      <c r="K62" s="85" t="s">
        <v>512</v>
      </c>
      <c r="L62" s="76">
        <v>255</v>
      </c>
      <c r="M62" s="25" t="s">
        <v>460</v>
      </c>
      <c r="N62" s="92">
        <v>2.5</v>
      </c>
      <c r="O62" s="93">
        <v>45831</v>
      </c>
      <c r="P62" s="93">
        <v>45833</v>
      </c>
      <c r="Q62" s="25" t="s">
        <v>498</v>
      </c>
      <c r="R62" s="25" t="s">
        <v>430</v>
      </c>
      <c r="S62" s="28">
        <v>33901400</v>
      </c>
      <c r="T62" s="28">
        <v>1500</v>
      </c>
      <c r="U62" s="25" t="s">
        <v>380</v>
      </c>
      <c r="V62" s="25" t="s">
        <v>381</v>
      </c>
      <c r="W62" s="76"/>
      <c r="X62" s="76">
        <v>637.5</v>
      </c>
      <c r="Y62" s="76">
        <v>637.5</v>
      </c>
      <c r="Z62" s="76"/>
      <c r="AA62" s="76"/>
      <c r="AB62" s="25" t="s">
        <v>499</v>
      </c>
      <c r="AC62" s="77">
        <v>237.62</v>
      </c>
      <c r="AD62" s="107">
        <f t="shared" si="2"/>
        <v>875.12</v>
      </c>
      <c r="AE62" s="94" t="s">
        <v>513</v>
      </c>
      <c r="AF62" s="94" t="s">
        <v>50</v>
      </c>
      <c r="AG62" s="94" t="s">
        <v>514</v>
      </c>
      <c r="AH62" s="94" t="s">
        <v>51</v>
      </c>
      <c r="AI62" s="85"/>
    </row>
    <row r="63" spans="1:35" ht="61.5" customHeight="1" x14ac:dyDescent="0.25">
      <c r="A63" s="21">
        <v>48</v>
      </c>
      <c r="B63" s="81" t="s">
        <v>333</v>
      </c>
      <c r="C63" s="81" t="s">
        <v>515</v>
      </c>
      <c r="D63" s="81" t="s">
        <v>516</v>
      </c>
      <c r="E63" s="81" t="s">
        <v>517</v>
      </c>
      <c r="F63" s="25" t="s">
        <v>518</v>
      </c>
      <c r="G63" s="84">
        <v>713029</v>
      </c>
      <c r="H63" s="84" t="s">
        <v>59</v>
      </c>
      <c r="I63" s="84" t="s">
        <v>46</v>
      </c>
      <c r="J63" s="84" t="s">
        <v>47</v>
      </c>
      <c r="K63" s="85" t="s">
        <v>519</v>
      </c>
      <c r="L63" s="76">
        <v>1160</v>
      </c>
      <c r="M63" s="25" t="s">
        <v>49</v>
      </c>
      <c r="N63" s="92">
        <v>2.5</v>
      </c>
      <c r="O63" s="93">
        <v>45862</v>
      </c>
      <c r="P63" s="93">
        <v>45864</v>
      </c>
      <c r="Q63" s="25" t="s">
        <v>492</v>
      </c>
      <c r="R63" s="25" t="s">
        <v>56</v>
      </c>
      <c r="S63" s="28">
        <v>33901400</v>
      </c>
      <c r="T63" s="28">
        <v>1500</v>
      </c>
      <c r="U63" s="25" t="s">
        <v>382</v>
      </c>
      <c r="V63" s="25" t="s">
        <v>383</v>
      </c>
      <c r="W63" s="76"/>
      <c r="X63" s="76">
        <v>2900</v>
      </c>
      <c r="Y63" s="76">
        <v>2900</v>
      </c>
      <c r="Z63" s="76"/>
      <c r="AA63" s="76"/>
      <c r="AB63" s="25" t="s">
        <v>865</v>
      </c>
      <c r="AC63" s="77">
        <v>4327.32</v>
      </c>
      <c r="AD63" s="107">
        <f t="shared" si="2"/>
        <v>7227.32</v>
      </c>
      <c r="AE63" s="94" t="s">
        <v>520</v>
      </c>
      <c r="AF63" s="94" t="s">
        <v>50</v>
      </c>
      <c r="AG63" s="94" t="s">
        <v>521</v>
      </c>
      <c r="AH63" s="94" t="s">
        <v>51</v>
      </c>
      <c r="AI63" s="85"/>
    </row>
    <row r="64" spans="1:35" ht="61.5" customHeight="1" x14ac:dyDescent="0.25">
      <c r="A64" s="21">
        <v>49</v>
      </c>
      <c r="B64" s="81" t="s">
        <v>334</v>
      </c>
      <c r="C64" s="81" t="s">
        <v>522</v>
      </c>
      <c r="D64" s="81" t="s">
        <v>456</v>
      </c>
      <c r="E64" s="81" t="s">
        <v>457</v>
      </c>
      <c r="F64" s="25" t="s">
        <v>443</v>
      </c>
      <c r="G64" s="84">
        <v>712990</v>
      </c>
      <c r="H64" s="84" t="s">
        <v>59</v>
      </c>
      <c r="I64" s="84" t="s">
        <v>46</v>
      </c>
      <c r="J64" s="84" t="s">
        <v>47</v>
      </c>
      <c r="K64" s="85" t="s">
        <v>523</v>
      </c>
      <c r="L64" s="76">
        <v>480</v>
      </c>
      <c r="M64" s="25" t="s">
        <v>49</v>
      </c>
      <c r="N64" s="92">
        <v>5.5</v>
      </c>
      <c r="O64" s="93">
        <v>45856</v>
      </c>
      <c r="P64" s="93">
        <v>45861</v>
      </c>
      <c r="Q64" s="25" t="s">
        <v>535</v>
      </c>
      <c r="R64" s="25" t="s">
        <v>430</v>
      </c>
      <c r="S64" s="28">
        <v>33901400</v>
      </c>
      <c r="T64" s="28">
        <v>1500</v>
      </c>
      <c r="U64" s="25" t="s">
        <v>171</v>
      </c>
      <c r="V64" s="25" t="s">
        <v>384</v>
      </c>
      <c r="W64" s="76"/>
      <c r="X64" s="76">
        <v>2640</v>
      </c>
      <c r="Y64" s="76">
        <v>2640</v>
      </c>
      <c r="Z64" s="76"/>
      <c r="AA64" s="76"/>
      <c r="AB64" s="28" t="s">
        <v>445</v>
      </c>
      <c r="AC64" s="77">
        <v>1626.97</v>
      </c>
      <c r="AD64" s="107">
        <f t="shared" si="2"/>
        <v>4266.97</v>
      </c>
      <c r="AE64" s="94" t="s">
        <v>524</v>
      </c>
      <c r="AF64" s="94" t="s">
        <v>50</v>
      </c>
      <c r="AG64" s="94" t="s">
        <v>525</v>
      </c>
      <c r="AH64" s="94" t="s">
        <v>51</v>
      </c>
      <c r="AI64" s="85"/>
    </row>
    <row r="65" spans="1:35" ht="61.5" customHeight="1" x14ac:dyDescent="0.25">
      <c r="A65" s="21">
        <v>50</v>
      </c>
      <c r="B65" s="81" t="s">
        <v>335</v>
      </c>
      <c r="C65" s="81" t="s">
        <v>489</v>
      </c>
      <c r="D65" s="81" t="s">
        <v>526</v>
      </c>
      <c r="E65" s="81" t="s">
        <v>119</v>
      </c>
      <c r="F65" s="25" t="s">
        <v>85</v>
      </c>
      <c r="G65" s="87" t="s">
        <v>52</v>
      </c>
      <c r="H65" s="75" t="s">
        <v>53</v>
      </c>
      <c r="I65" s="75" t="s">
        <v>53</v>
      </c>
      <c r="J65" s="75" t="s">
        <v>54</v>
      </c>
      <c r="K65" s="85" t="s">
        <v>530</v>
      </c>
      <c r="L65" s="76">
        <v>1160</v>
      </c>
      <c r="M65" s="25" t="s">
        <v>49</v>
      </c>
      <c r="N65" s="92">
        <v>3.5</v>
      </c>
      <c r="O65" s="93">
        <v>45866</v>
      </c>
      <c r="P65" s="93">
        <v>45869</v>
      </c>
      <c r="Q65" s="25" t="s">
        <v>551</v>
      </c>
      <c r="R65" s="25" t="s">
        <v>421</v>
      </c>
      <c r="S65" s="28">
        <v>33901400</v>
      </c>
      <c r="T65" s="28">
        <v>1500</v>
      </c>
      <c r="U65" s="25" t="s">
        <v>385</v>
      </c>
      <c r="V65" s="25" t="s">
        <v>386</v>
      </c>
      <c r="W65" s="76"/>
      <c r="X65" s="76">
        <v>4060</v>
      </c>
      <c r="Y65" s="76">
        <v>4060</v>
      </c>
      <c r="Z65" s="76"/>
      <c r="AA65" s="76"/>
      <c r="AB65" s="25" t="s">
        <v>865</v>
      </c>
      <c r="AC65" s="77">
        <v>10634.77</v>
      </c>
      <c r="AD65" s="107">
        <f t="shared" si="2"/>
        <v>14694.77</v>
      </c>
      <c r="AE65" s="94" t="s">
        <v>527</v>
      </c>
      <c r="AF65" s="94" t="s">
        <v>50</v>
      </c>
      <c r="AG65" s="94" t="s">
        <v>528</v>
      </c>
      <c r="AH65" s="94" t="s">
        <v>51</v>
      </c>
      <c r="AI65" s="85"/>
    </row>
    <row r="66" spans="1:35" ht="61.5" customHeight="1" x14ac:dyDescent="0.25">
      <c r="A66" s="21">
        <v>51</v>
      </c>
      <c r="B66" s="81" t="s">
        <v>336</v>
      </c>
      <c r="C66" s="81" t="s">
        <v>529</v>
      </c>
      <c r="D66" s="81" t="s">
        <v>433</v>
      </c>
      <c r="E66" s="81" t="s">
        <v>434</v>
      </c>
      <c r="F66" s="25" t="s">
        <v>251</v>
      </c>
      <c r="G66" s="87">
        <v>713019</v>
      </c>
      <c r="H66" s="84" t="s">
        <v>59</v>
      </c>
      <c r="I66" s="84" t="s">
        <v>46</v>
      </c>
      <c r="J66" s="84" t="s">
        <v>47</v>
      </c>
      <c r="K66" s="85" t="s">
        <v>531</v>
      </c>
      <c r="L66" s="76">
        <v>480</v>
      </c>
      <c r="M66" s="25" t="s">
        <v>49</v>
      </c>
      <c r="N66" s="92">
        <v>1.5</v>
      </c>
      <c r="O66" s="93">
        <v>45843</v>
      </c>
      <c r="P66" s="93">
        <v>45844</v>
      </c>
      <c r="Q66" s="25" t="s">
        <v>437</v>
      </c>
      <c r="R66" s="25" t="s">
        <v>430</v>
      </c>
      <c r="S66" s="28">
        <v>33901400</v>
      </c>
      <c r="T66" s="28">
        <v>1500</v>
      </c>
      <c r="U66" s="25" t="s">
        <v>194</v>
      </c>
      <c r="V66" s="25" t="s">
        <v>387</v>
      </c>
      <c r="W66" s="76"/>
      <c r="X66" s="76">
        <v>720</v>
      </c>
      <c r="Y66" s="76">
        <v>720</v>
      </c>
      <c r="Z66" s="76"/>
      <c r="AA66" s="76"/>
      <c r="AB66" s="28" t="s">
        <v>445</v>
      </c>
      <c r="AC66" s="77">
        <v>311.60000000000002</v>
      </c>
      <c r="AD66" s="107">
        <f t="shared" si="2"/>
        <v>1031.5999999999999</v>
      </c>
      <c r="AE66" s="94" t="s">
        <v>532</v>
      </c>
      <c r="AF66" s="94" t="s">
        <v>50</v>
      </c>
      <c r="AG66" s="94" t="s">
        <v>538</v>
      </c>
      <c r="AH66" s="94" t="s">
        <v>51</v>
      </c>
      <c r="AI66" s="85"/>
    </row>
    <row r="67" spans="1:35" ht="61.5" customHeight="1" x14ac:dyDescent="0.25">
      <c r="A67" s="21">
        <v>52</v>
      </c>
      <c r="B67" s="81" t="s">
        <v>337</v>
      </c>
      <c r="C67" s="81" t="s">
        <v>533</v>
      </c>
      <c r="D67" s="81" t="s">
        <v>456</v>
      </c>
      <c r="E67" s="81" t="s">
        <v>457</v>
      </c>
      <c r="F67" s="25" t="s">
        <v>435</v>
      </c>
      <c r="G67" s="84">
        <v>713001</v>
      </c>
      <c r="H67" s="84" t="s">
        <v>59</v>
      </c>
      <c r="I67" s="84" t="s">
        <v>46</v>
      </c>
      <c r="J67" s="84" t="s">
        <v>47</v>
      </c>
      <c r="K67" s="85" t="s">
        <v>534</v>
      </c>
      <c r="L67" s="76">
        <v>480</v>
      </c>
      <c r="M67" s="25" t="s">
        <v>49</v>
      </c>
      <c r="N67" s="92">
        <v>6.5</v>
      </c>
      <c r="O67" s="93">
        <v>45855</v>
      </c>
      <c r="P67" s="93">
        <v>45861</v>
      </c>
      <c r="Q67" s="25" t="s">
        <v>536</v>
      </c>
      <c r="R67" s="25" t="s">
        <v>430</v>
      </c>
      <c r="S67" s="28">
        <v>33901400</v>
      </c>
      <c r="T67" s="28">
        <v>1500</v>
      </c>
      <c r="U67" s="25" t="s">
        <v>388</v>
      </c>
      <c r="V67" s="25" t="s">
        <v>389</v>
      </c>
      <c r="W67" s="76"/>
      <c r="X67" s="76">
        <v>3120</v>
      </c>
      <c r="Y67" s="76">
        <v>3120</v>
      </c>
      <c r="Z67" s="76"/>
      <c r="AA67" s="76"/>
      <c r="AB67" s="28" t="s">
        <v>445</v>
      </c>
      <c r="AC67" s="77">
        <v>1565.24</v>
      </c>
      <c r="AD67" s="107">
        <f t="shared" si="2"/>
        <v>4685.24</v>
      </c>
      <c r="AE67" s="94" t="s">
        <v>537</v>
      </c>
      <c r="AF67" s="94" t="s">
        <v>50</v>
      </c>
      <c r="AG67" s="94" t="s">
        <v>539</v>
      </c>
      <c r="AH67" s="94" t="s">
        <v>51</v>
      </c>
      <c r="AI67" s="85"/>
    </row>
    <row r="68" spans="1:35" ht="117" customHeight="1" x14ac:dyDescent="0.25">
      <c r="A68" s="21">
        <v>53</v>
      </c>
      <c r="B68" s="81" t="s">
        <v>338</v>
      </c>
      <c r="C68" s="81" t="s">
        <v>540</v>
      </c>
      <c r="D68" s="81" t="s">
        <v>541</v>
      </c>
      <c r="E68" s="81" t="s">
        <v>119</v>
      </c>
      <c r="F68" s="25" t="s">
        <v>85</v>
      </c>
      <c r="G68" s="87" t="s">
        <v>52</v>
      </c>
      <c r="H68" s="75" t="s">
        <v>53</v>
      </c>
      <c r="I68" s="75" t="s">
        <v>53</v>
      </c>
      <c r="J68" s="75" t="s">
        <v>54</v>
      </c>
      <c r="K68" s="85" t="s">
        <v>542</v>
      </c>
      <c r="L68" s="76">
        <v>480</v>
      </c>
      <c r="M68" s="25" t="s">
        <v>49</v>
      </c>
      <c r="N68" s="92">
        <v>1.5</v>
      </c>
      <c r="O68" s="93">
        <v>45885</v>
      </c>
      <c r="P68" s="93">
        <v>45886</v>
      </c>
      <c r="Q68" s="25" t="s">
        <v>543</v>
      </c>
      <c r="R68" s="25" t="s">
        <v>430</v>
      </c>
      <c r="S68" s="28">
        <v>33901400</v>
      </c>
      <c r="T68" s="28">
        <v>1500</v>
      </c>
      <c r="U68" s="25" t="s">
        <v>390</v>
      </c>
      <c r="V68" s="25" t="s">
        <v>391</v>
      </c>
      <c r="W68" s="76"/>
      <c r="X68" s="76">
        <v>720</v>
      </c>
      <c r="Y68" s="76">
        <v>720</v>
      </c>
      <c r="Z68" s="76">
        <v>720</v>
      </c>
      <c r="AA68" s="76"/>
      <c r="AB68" s="25" t="s">
        <v>544</v>
      </c>
      <c r="AC68" s="77">
        <v>0</v>
      </c>
      <c r="AD68" s="107">
        <v>0</v>
      </c>
      <c r="AE68" s="94" t="s">
        <v>546</v>
      </c>
      <c r="AF68" s="94" t="s">
        <v>50</v>
      </c>
      <c r="AG68" s="94" t="s">
        <v>599</v>
      </c>
      <c r="AH68" s="96" t="s">
        <v>51</v>
      </c>
      <c r="AI68" s="85" t="s">
        <v>545</v>
      </c>
    </row>
    <row r="69" spans="1:35" ht="61.5" customHeight="1" x14ac:dyDescent="0.25">
      <c r="A69" s="21">
        <v>54</v>
      </c>
      <c r="B69" s="81" t="s">
        <v>339</v>
      </c>
      <c r="C69" s="81" t="s">
        <v>547</v>
      </c>
      <c r="D69" s="81" t="s">
        <v>548</v>
      </c>
      <c r="E69" s="81" t="s">
        <v>549</v>
      </c>
      <c r="F69" s="25" t="s">
        <v>251</v>
      </c>
      <c r="G69" s="87">
        <v>713019</v>
      </c>
      <c r="H69" s="84" t="s">
        <v>59</v>
      </c>
      <c r="I69" s="84" t="s">
        <v>46</v>
      </c>
      <c r="J69" s="84" t="s">
        <v>47</v>
      </c>
      <c r="K69" s="85" t="s">
        <v>550</v>
      </c>
      <c r="L69" s="76">
        <v>1160</v>
      </c>
      <c r="M69" s="25" t="s">
        <v>49</v>
      </c>
      <c r="N69" s="92">
        <v>3.5</v>
      </c>
      <c r="O69" s="93">
        <v>45866</v>
      </c>
      <c r="P69" s="93">
        <v>45869</v>
      </c>
      <c r="Q69" s="25" t="s">
        <v>551</v>
      </c>
      <c r="R69" s="25" t="s">
        <v>56</v>
      </c>
      <c r="S69" s="28">
        <v>33901400</v>
      </c>
      <c r="T69" s="28">
        <v>1500</v>
      </c>
      <c r="U69" s="25" t="s">
        <v>392</v>
      </c>
      <c r="V69" s="25" t="s">
        <v>393</v>
      </c>
      <c r="W69" s="76"/>
      <c r="X69" s="76">
        <v>4060</v>
      </c>
      <c r="Y69" s="76">
        <v>4060</v>
      </c>
      <c r="Z69" s="76"/>
      <c r="AA69" s="76"/>
      <c r="AB69" s="25" t="s">
        <v>865</v>
      </c>
      <c r="AC69" s="77">
        <v>11040.92</v>
      </c>
      <c r="AD69" s="107">
        <f t="shared" si="2"/>
        <v>15100.92</v>
      </c>
      <c r="AE69" s="94" t="s">
        <v>552</v>
      </c>
      <c r="AF69" s="94" t="s">
        <v>50</v>
      </c>
      <c r="AG69" s="94" t="s">
        <v>600</v>
      </c>
      <c r="AH69" s="96" t="s">
        <v>51</v>
      </c>
      <c r="AI69" s="85"/>
    </row>
    <row r="70" spans="1:35" ht="61.5" customHeight="1" x14ac:dyDescent="0.25">
      <c r="A70" s="21">
        <v>55</v>
      </c>
      <c r="B70" s="81" t="s">
        <v>340</v>
      </c>
      <c r="C70" s="81" t="s">
        <v>553</v>
      </c>
      <c r="D70" s="81" t="s">
        <v>554</v>
      </c>
      <c r="E70" s="81" t="s">
        <v>555</v>
      </c>
      <c r="F70" s="25" t="s">
        <v>173</v>
      </c>
      <c r="G70" s="26">
        <v>712894</v>
      </c>
      <c r="H70" s="25" t="s">
        <v>59</v>
      </c>
      <c r="I70" s="25" t="s">
        <v>174</v>
      </c>
      <c r="J70" s="25" t="s">
        <v>175</v>
      </c>
      <c r="K70" s="85" t="s">
        <v>556</v>
      </c>
      <c r="L70" s="76">
        <v>800</v>
      </c>
      <c r="M70" s="25" t="s">
        <v>55</v>
      </c>
      <c r="N70" s="92">
        <v>3.5</v>
      </c>
      <c r="O70" s="93">
        <v>45861</v>
      </c>
      <c r="P70" s="93">
        <v>45864</v>
      </c>
      <c r="Q70" s="25" t="s">
        <v>557</v>
      </c>
      <c r="R70" s="25" t="s">
        <v>56</v>
      </c>
      <c r="S70" s="28">
        <v>33901400</v>
      </c>
      <c r="T70" s="28">
        <v>1500</v>
      </c>
      <c r="U70" s="25" t="s">
        <v>394</v>
      </c>
      <c r="V70" s="25" t="s">
        <v>395</v>
      </c>
      <c r="W70" s="76"/>
      <c r="X70" s="76">
        <v>2800</v>
      </c>
      <c r="Y70" s="76">
        <v>2800</v>
      </c>
      <c r="Z70" s="76"/>
      <c r="AA70" s="76"/>
      <c r="AB70" s="25" t="s">
        <v>865</v>
      </c>
      <c r="AC70" s="77">
        <v>3880.31</v>
      </c>
      <c r="AD70" s="107">
        <f t="shared" si="2"/>
        <v>6680.3099999999995</v>
      </c>
      <c r="AE70" s="94" t="s">
        <v>558</v>
      </c>
      <c r="AF70" s="94" t="s">
        <v>50</v>
      </c>
      <c r="AG70" s="94" t="s">
        <v>601</v>
      </c>
      <c r="AH70" s="96" t="s">
        <v>51</v>
      </c>
      <c r="AI70" s="85"/>
    </row>
    <row r="71" spans="1:35" ht="61.5" customHeight="1" x14ac:dyDescent="0.25">
      <c r="A71" s="21">
        <v>56</v>
      </c>
      <c r="B71" s="81" t="s">
        <v>341</v>
      </c>
      <c r="C71" s="81" t="s">
        <v>559</v>
      </c>
      <c r="D71" s="81" t="s">
        <v>541</v>
      </c>
      <c r="E71" s="81" t="s">
        <v>560</v>
      </c>
      <c r="F71" s="25" t="s">
        <v>435</v>
      </c>
      <c r="G71" s="84">
        <v>713001</v>
      </c>
      <c r="H71" s="84" t="s">
        <v>59</v>
      </c>
      <c r="I71" s="84" t="s">
        <v>46</v>
      </c>
      <c r="J71" s="84" t="s">
        <v>47</v>
      </c>
      <c r="K71" s="85" t="s">
        <v>561</v>
      </c>
      <c r="L71" s="76">
        <v>480</v>
      </c>
      <c r="M71" s="25" t="s">
        <v>49</v>
      </c>
      <c r="N71" s="92">
        <v>1.5</v>
      </c>
      <c r="O71" s="93">
        <v>45885</v>
      </c>
      <c r="P71" s="93">
        <v>45886</v>
      </c>
      <c r="Q71" s="25" t="s">
        <v>543</v>
      </c>
      <c r="R71" s="25" t="s">
        <v>430</v>
      </c>
      <c r="S71" s="28">
        <v>33901400</v>
      </c>
      <c r="T71" s="28">
        <v>1500</v>
      </c>
      <c r="U71" s="25" t="s">
        <v>223</v>
      </c>
      <c r="V71" s="25" t="s">
        <v>396</v>
      </c>
      <c r="W71" s="76"/>
      <c r="X71" s="76">
        <v>720</v>
      </c>
      <c r="Y71" s="76">
        <v>720</v>
      </c>
      <c r="Z71" s="76"/>
      <c r="AA71" s="76"/>
      <c r="AB71" s="28" t="s">
        <v>445</v>
      </c>
      <c r="AC71" s="77">
        <v>468.13</v>
      </c>
      <c r="AD71" s="107">
        <f t="shared" si="2"/>
        <v>1188.1300000000001</v>
      </c>
      <c r="AE71" s="94" t="s">
        <v>562</v>
      </c>
      <c r="AF71" s="94" t="s">
        <v>50</v>
      </c>
      <c r="AG71" s="94" t="s">
        <v>603</v>
      </c>
      <c r="AH71" s="96" t="s">
        <v>51</v>
      </c>
      <c r="AI71" s="85"/>
    </row>
    <row r="72" spans="1:35" ht="61.5" customHeight="1" x14ac:dyDescent="0.25">
      <c r="A72" s="21">
        <v>57</v>
      </c>
      <c r="B72" s="81" t="s">
        <v>342</v>
      </c>
      <c r="C72" s="81" t="s">
        <v>563</v>
      </c>
      <c r="D72" s="81" t="s">
        <v>541</v>
      </c>
      <c r="E72" s="81" t="s">
        <v>564</v>
      </c>
      <c r="F72" s="25" t="s">
        <v>565</v>
      </c>
      <c r="G72" s="84">
        <v>716580</v>
      </c>
      <c r="H72" s="84" t="s">
        <v>59</v>
      </c>
      <c r="I72" s="84" t="s">
        <v>46</v>
      </c>
      <c r="J72" s="84" t="s">
        <v>47</v>
      </c>
      <c r="K72" s="85" t="s">
        <v>566</v>
      </c>
      <c r="L72" s="76">
        <v>480</v>
      </c>
      <c r="M72" s="25" t="s">
        <v>49</v>
      </c>
      <c r="N72" s="92">
        <v>1.5</v>
      </c>
      <c r="O72" s="93">
        <v>45885</v>
      </c>
      <c r="P72" s="93">
        <v>45886</v>
      </c>
      <c r="Q72" s="25" t="s">
        <v>543</v>
      </c>
      <c r="R72" s="25" t="s">
        <v>430</v>
      </c>
      <c r="S72" s="28">
        <v>33901400</v>
      </c>
      <c r="T72" s="28">
        <v>1500</v>
      </c>
      <c r="U72" s="25" t="s">
        <v>398</v>
      </c>
      <c r="V72" s="25" t="s">
        <v>397</v>
      </c>
      <c r="W72" s="76"/>
      <c r="X72" s="76">
        <v>720</v>
      </c>
      <c r="Y72" s="76">
        <v>720</v>
      </c>
      <c r="Z72" s="76">
        <v>720</v>
      </c>
      <c r="AA72" s="76"/>
      <c r="AB72" s="28" t="s">
        <v>445</v>
      </c>
      <c r="AC72" s="77">
        <v>0</v>
      </c>
      <c r="AD72" s="107">
        <v>0</v>
      </c>
      <c r="AE72" s="94" t="s">
        <v>567</v>
      </c>
      <c r="AF72" s="94" t="s">
        <v>50</v>
      </c>
      <c r="AG72" s="94" t="s">
        <v>604</v>
      </c>
      <c r="AH72" s="96" t="s">
        <v>51</v>
      </c>
      <c r="AI72" s="85" t="s">
        <v>568</v>
      </c>
    </row>
    <row r="73" spans="1:35" ht="61.5" customHeight="1" x14ac:dyDescent="0.25">
      <c r="A73" s="21">
        <v>58</v>
      </c>
      <c r="B73" s="81" t="s">
        <v>343</v>
      </c>
      <c r="C73" s="81" t="s">
        <v>569</v>
      </c>
      <c r="D73" s="81" t="s">
        <v>541</v>
      </c>
      <c r="E73" s="81" t="s">
        <v>564</v>
      </c>
      <c r="F73" s="25" t="s">
        <v>443</v>
      </c>
      <c r="G73" s="84">
        <v>712990</v>
      </c>
      <c r="H73" s="84" t="s">
        <v>59</v>
      </c>
      <c r="I73" s="84" t="s">
        <v>46</v>
      </c>
      <c r="J73" s="84" t="s">
        <v>47</v>
      </c>
      <c r="K73" s="85" t="s">
        <v>570</v>
      </c>
      <c r="L73" s="76">
        <v>480</v>
      </c>
      <c r="M73" s="25" t="s">
        <v>49</v>
      </c>
      <c r="N73" s="92">
        <v>1.5</v>
      </c>
      <c r="O73" s="93">
        <v>45885</v>
      </c>
      <c r="P73" s="93">
        <v>45886</v>
      </c>
      <c r="Q73" s="25" t="s">
        <v>543</v>
      </c>
      <c r="R73" s="25" t="s">
        <v>430</v>
      </c>
      <c r="S73" s="28">
        <v>33901400</v>
      </c>
      <c r="T73" s="28">
        <v>1500</v>
      </c>
      <c r="U73" s="25" t="s">
        <v>399</v>
      </c>
      <c r="V73" s="25" t="s">
        <v>400</v>
      </c>
      <c r="W73" s="76"/>
      <c r="X73" s="76">
        <v>720</v>
      </c>
      <c r="Y73" s="76">
        <v>720</v>
      </c>
      <c r="Z73" s="76"/>
      <c r="AA73" s="76"/>
      <c r="AB73" s="28" t="s">
        <v>445</v>
      </c>
      <c r="AC73" s="77">
        <v>403.97</v>
      </c>
      <c r="AD73" s="107">
        <f t="shared" si="2"/>
        <v>1123.97</v>
      </c>
      <c r="AE73" s="94" t="s">
        <v>571</v>
      </c>
      <c r="AF73" s="94" t="s">
        <v>50</v>
      </c>
      <c r="AG73" s="94" t="s">
        <v>605</v>
      </c>
      <c r="AH73" s="96" t="s">
        <v>51</v>
      </c>
      <c r="AI73" s="85"/>
    </row>
    <row r="74" spans="1:35" ht="114" customHeight="1" x14ac:dyDescent="0.25">
      <c r="A74" s="21">
        <v>59</v>
      </c>
      <c r="B74" s="81" t="s">
        <v>344</v>
      </c>
      <c r="C74" s="81" t="s">
        <v>572</v>
      </c>
      <c r="D74" s="81" t="s">
        <v>554</v>
      </c>
      <c r="E74" s="81" t="s">
        <v>573</v>
      </c>
      <c r="F74" s="25" t="s">
        <v>574</v>
      </c>
      <c r="G74" s="84">
        <v>713029</v>
      </c>
      <c r="H74" s="84" t="s">
        <v>449</v>
      </c>
      <c r="I74" s="84" t="s">
        <v>175</v>
      </c>
      <c r="J74" s="84" t="s">
        <v>575</v>
      </c>
      <c r="K74" s="85" t="s">
        <v>576</v>
      </c>
      <c r="L74" s="76">
        <v>800</v>
      </c>
      <c r="M74" s="25" t="s">
        <v>55</v>
      </c>
      <c r="N74" s="92">
        <v>1.5</v>
      </c>
      <c r="O74" s="93">
        <v>45862</v>
      </c>
      <c r="P74" s="93">
        <v>45863</v>
      </c>
      <c r="Q74" s="25" t="s">
        <v>557</v>
      </c>
      <c r="R74" s="25" t="s">
        <v>56</v>
      </c>
      <c r="S74" s="28">
        <v>33901400</v>
      </c>
      <c r="T74" s="28">
        <v>1500</v>
      </c>
      <c r="U74" s="25" t="s">
        <v>401</v>
      </c>
      <c r="V74" s="25" t="s">
        <v>402</v>
      </c>
      <c r="W74" s="76"/>
      <c r="X74" s="76">
        <v>720</v>
      </c>
      <c r="Y74" s="76">
        <v>720</v>
      </c>
      <c r="Z74" s="76"/>
      <c r="AA74" s="76"/>
      <c r="AB74" s="25" t="s">
        <v>577</v>
      </c>
      <c r="AC74" s="77">
        <v>0</v>
      </c>
      <c r="AD74" s="107">
        <f t="shared" si="2"/>
        <v>720</v>
      </c>
      <c r="AE74" s="94" t="s">
        <v>578</v>
      </c>
      <c r="AF74" s="94" t="s">
        <v>50</v>
      </c>
      <c r="AG74" s="94" t="s">
        <v>606</v>
      </c>
      <c r="AH74" s="96" t="s">
        <v>51</v>
      </c>
      <c r="AI74" s="85"/>
    </row>
    <row r="75" spans="1:35" ht="61.5" customHeight="1" x14ac:dyDescent="0.25">
      <c r="A75" s="21">
        <v>60</v>
      </c>
      <c r="B75" s="81" t="s">
        <v>345</v>
      </c>
      <c r="C75" s="81" t="s">
        <v>584</v>
      </c>
      <c r="D75" s="81" t="s">
        <v>554</v>
      </c>
      <c r="E75" s="81" t="s">
        <v>573</v>
      </c>
      <c r="F75" s="25" t="s">
        <v>151</v>
      </c>
      <c r="G75" s="26">
        <v>713177</v>
      </c>
      <c r="H75" s="25" t="s">
        <v>59</v>
      </c>
      <c r="I75" s="25" t="s">
        <v>152</v>
      </c>
      <c r="J75" s="25" t="s">
        <v>153</v>
      </c>
      <c r="K75" s="85" t="s">
        <v>579</v>
      </c>
      <c r="L75" s="76">
        <v>480</v>
      </c>
      <c r="M75" s="25" t="s">
        <v>49</v>
      </c>
      <c r="N75" s="92">
        <v>0.5</v>
      </c>
      <c r="O75" s="93">
        <v>45877</v>
      </c>
      <c r="P75" s="93">
        <v>45877</v>
      </c>
      <c r="Q75" s="25" t="s">
        <v>580</v>
      </c>
      <c r="R75" s="25" t="s">
        <v>430</v>
      </c>
      <c r="S75" s="28">
        <v>33901400</v>
      </c>
      <c r="T75" s="28">
        <v>1500</v>
      </c>
      <c r="U75" s="25" t="s">
        <v>226</v>
      </c>
      <c r="V75" s="25" t="s">
        <v>403</v>
      </c>
      <c r="W75" s="76"/>
      <c r="X75" s="76">
        <v>240</v>
      </c>
      <c r="Y75" s="76">
        <v>240</v>
      </c>
      <c r="Z75" s="76">
        <v>240</v>
      </c>
      <c r="AA75" s="76"/>
      <c r="AB75" s="25" t="s">
        <v>544</v>
      </c>
      <c r="AC75" s="77">
        <v>0</v>
      </c>
      <c r="AD75" s="107">
        <v>0</v>
      </c>
      <c r="AE75" s="94" t="s">
        <v>581</v>
      </c>
      <c r="AF75" s="94" t="s">
        <v>50</v>
      </c>
      <c r="AG75" s="94" t="s">
        <v>607</v>
      </c>
      <c r="AH75" s="96" t="s">
        <v>51</v>
      </c>
      <c r="AI75" s="85" t="s">
        <v>582</v>
      </c>
    </row>
    <row r="76" spans="1:35" ht="61.5" customHeight="1" x14ac:dyDescent="0.25">
      <c r="A76" s="21">
        <v>61</v>
      </c>
      <c r="B76" s="81" t="s">
        <v>346</v>
      </c>
      <c r="C76" s="81" t="s">
        <v>583</v>
      </c>
      <c r="D76" s="81" t="s">
        <v>541</v>
      </c>
      <c r="E76" s="81" t="s">
        <v>573</v>
      </c>
      <c r="F76" s="25" t="s">
        <v>305</v>
      </c>
      <c r="G76" s="84">
        <v>542601</v>
      </c>
      <c r="H76" s="84" t="s">
        <v>59</v>
      </c>
      <c r="I76" s="84" t="s">
        <v>46</v>
      </c>
      <c r="J76" s="84" t="s">
        <v>47</v>
      </c>
      <c r="K76" s="85" t="s">
        <v>585</v>
      </c>
      <c r="L76" s="76">
        <v>480</v>
      </c>
      <c r="M76" s="25" t="s">
        <v>49</v>
      </c>
      <c r="N76" s="92">
        <v>0.5</v>
      </c>
      <c r="O76" s="93">
        <v>45877</v>
      </c>
      <c r="P76" s="93">
        <v>45877</v>
      </c>
      <c r="Q76" s="25" t="s">
        <v>580</v>
      </c>
      <c r="R76" s="25" t="s">
        <v>430</v>
      </c>
      <c r="S76" s="28">
        <v>33901400</v>
      </c>
      <c r="T76" s="28">
        <v>1500</v>
      </c>
      <c r="U76" s="25" t="s">
        <v>404</v>
      </c>
      <c r="V76" s="25" t="s">
        <v>405</v>
      </c>
      <c r="W76" s="76"/>
      <c r="X76" s="76">
        <v>240</v>
      </c>
      <c r="Y76" s="76">
        <v>240</v>
      </c>
      <c r="Z76" s="76"/>
      <c r="AA76" s="76"/>
      <c r="AB76" s="28" t="s">
        <v>445</v>
      </c>
      <c r="AC76" s="77">
        <v>239.26</v>
      </c>
      <c r="AD76" s="107">
        <f t="shared" si="2"/>
        <v>479.26</v>
      </c>
      <c r="AE76" s="94" t="s">
        <v>586</v>
      </c>
      <c r="AF76" s="94" t="s">
        <v>50</v>
      </c>
      <c r="AG76" s="94" t="s">
        <v>608</v>
      </c>
      <c r="AH76" s="96" t="s">
        <v>51</v>
      </c>
      <c r="AI76" s="85"/>
    </row>
    <row r="77" spans="1:35" ht="61.5" customHeight="1" x14ac:dyDescent="0.25">
      <c r="A77" s="21">
        <v>62</v>
      </c>
      <c r="B77" s="81" t="s">
        <v>347</v>
      </c>
      <c r="C77" s="81" t="s">
        <v>587</v>
      </c>
      <c r="D77" s="81" t="s">
        <v>554</v>
      </c>
      <c r="E77" s="81" t="s">
        <v>573</v>
      </c>
      <c r="F77" s="25" t="s">
        <v>518</v>
      </c>
      <c r="G77" s="84">
        <v>713029</v>
      </c>
      <c r="H77" s="84" t="s">
        <v>59</v>
      </c>
      <c r="I77" s="84" t="s">
        <v>46</v>
      </c>
      <c r="J77" s="84" t="s">
        <v>47</v>
      </c>
      <c r="K77" s="85" t="s">
        <v>585</v>
      </c>
      <c r="L77" s="76">
        <v>480</v>
      </c>
      <c r="M77" s="25" t="s">
        <v>49</v>
      </c>
      <c r="N77" s="92">
        <v>0.5</v>
      </c>
      <c r="O77" s="93">
        <v>45877</v>
      </c>
      <c r="P77" s="93">
        <v>45877</v>
      </c>
      <c r="Q77" s="25" t="s">
        <v>580</v>
      </c>
      <c r="R77" s="25" t="s">
        <v>430</v>
      </c>
      <c r="S77" s="28">
        <v>33901400</v>
      </c>
      <c r="T77" s="28">
        <v>1500</v>
      </c>
      <c r="U77" s="25" t="s">
        <v>406</v>
      </c>
      <c r="V77" s="25" t="s">
        <v>407</v>
      </c>
      <c r="W77" s="76"/>
      <c r="X77" s="76">
        <v>240</v>
      </c>
      <c r="Y77" s="76">
        <v>240</v>
      </c>
      <c r="Z77" s="76"/>
      <c r="AA77" s="76"/>
      <c r="AB77" s="28" t="s">
        <v>445</v>
      </c>
      <c r="AC77" s="77">
        <v>239.26</v>
      </c>
      <c r="AD77" s="107">
        <f t="shared" si="2"/>
        <v>479.26</v>
      </c>
      <c r="AE77" s="94" t="s">
        <v>588</v>
      </c>
      <c r="AF77" s="94" t="s">
        <v>50</v>
      </c>
      <c r="AG77" s="94" t="s">
        <v>609</v>
      </c>
      <c r="AH77" s="96" t="s">
        <v>51</v>
      </c>
      <c r="AI77" s="85"/>
    </row>
    <row r="78" spans="1:35" ht="61.5" customHeight="1" x14ac:dyDescent="0.25">
      <c r="A78" s="21">
        <v>63</v>
      </c>
      <c r="B78" s="81" t="s">
        <v>348</v>
      </c>
      <c r="C78" s="81" t="s">
        <v>589</v>
      </c>
      <c r="D78" s="81" t="s">
        <v>554</v>
      </c>
      <c r="E78" s="81" t="s">
        <v>573</v>
      </c>
      <c r="F78" s="9" t="s">
        <v>590</v>
      </c>
      <c r="G78" s="87">
        <v>712995</v>
      </c>
      <c r="H78" s="84" t="s">
        <v>59</v>
      </c>
      <c r="I78" s="84" t="s">
        <v>46</v>
      </c>
      <c r="J78" s="84" t="s">
        <v>47</v>
      </c>
      <c r="K78" s="85" t="s">
        <v>585</v>
      </c>
      <c r="L78" s="76">
        <v>480</v>
      </c>
      <c r="M78" s="25" t="s">
        <v>49</v>
      </c>
      <c r="N78" s="92">
        <v>0.5</v>
      </c>
      <c r="O78" s="93">
        <v>45877</v>
      </c>
      <c r="P78" s="93">
        <v>45877</v>
      </c>
      <c r="Q78" s="25" t="s">
        <v>580</v>
      </c>
      <c r="R78" s="25" t="s">
        <v>430</v>
      </c>
      <c r="S78" s="28">
        <v>33901400</v>
      </c>
      <c r="T78" s="28">
        <v>1500</v>
      </c>
      <c r="U78" s="25" t="s">
        <v>408</v>
      </c>
      <c r="V78" s="25" t="s">
        <v>409</v>
      </c>
      <c r="W78" s="76"/>
      <c r="X78" s="76">
        <v>240</v>
      </c>
      <c r="Y78" s="76">
        <v>240</v>
      </c>
      <c r="Z78" s="76"/>
      <c r="AA78" s="76"/>
      <c r="AB78" s="28" t="s">
        <v>445</v>
      </c>
      <c r="AC78" s="77">
        <v>239.26</v>
      </c>
      <c r="AD78" s="107">
        <f t="shared" si="2"/>
        <v>479.26</v>
      </c>
      <c r="AE78" s="94" t="s">
        <v>591</v>
      </c>
      <c r="AF78" s="94" t="s">
        <v>50</v>
      </c>
      <c r="AG78" s="94" t="s">
        <v>610</v>
      </c>
      <c r="AH78" s="96" t="s">
        <v>51</v>
      </c>
      <c r="AI78" s="85"/>
    </row>
    <row r="79" spans="1:35" ht="61.5" customHeight="1" x14ac:dyDescent="0.25">
      <c r="A79" s="21">
        <v>64</v>
      </c>
      <c r="B79" s="81" t="s">
        <v>349</v>
      </c>
      <c r="C79" s="81" t="s">
        <v>593</v>
      </c>
      <c r="D79" s="81" t="s">
        <v>554</v>
      </c>
      <c r="E79" s="81" t="s">
        <v>573</v>
      </c>
      <c r="F79" s="25" t="s">
        <v>594</v>
      </c>
      <c r="G79" s="84">
        <v>716582</v>
      </c>
      <c r="H79" s="84" t="s">
        <v>59</v>
      </c>
      <c r="I79" s="84" t="s">
        <v>46</v>
      </c>
      <c r="J79" s="84" t="s">
        <v>47</v>
      </c>
      <c r="K79" s="85" t="s">
        <v>585</v>
      </c>
      <c r="L79" s="76">
        <v>480</v>
      </c>
      <c r="M79" s="25" t="s">
        <v>49</v>
      </c>
      <c r="N79" s="92">
        <v>0.5</v>
      </c>
      <c r="O79" s="93">
        <v>45877</v>
      </c>
      <c r="P79" s="93">
        <v>45877</v>
      </c>
      <c r="Q79" s="25" t="s">
        <v>580</v>
      </c>
      <c r="R79" s="25" t="s">
        <v>430</v>
      </c>
      <c r="S79" s="28">
        <v>33901400</v>
      </c>
      <c r="T79" s="28">
        <v>1500</v>
      </c>
      <c r="U79" s="25" t="s">
        <v>410</v>
      </c>
      <c r="V79" s="25" t="s">
        <v>411</v>
      </c>
      <c r="W79" s="76"/>
      <c r="X79" s="76">
        <v>240</v>
      </c>
      <c r="Y79" s="76">
        <v>240</v>
      </c>
      <c r="Z79" s="76"/>
      <c r="AA79" s="76"/>
      <c r="AB79" s="28" t="s">
        <v>445</v>
      </c>
      <c r="AC79" s="77">
        <v>239.26</v>
      </c>
      <c r="AD79" s="107">
        <f t="shared" si="2"/>
        <v>479.26</v>
      </c>
      <c r="AE79" s="94" t="s">
        <v>592</v>
      </c>
      <c r="AF79" s="94" t="s">
        <v>50</v>
      </c>
      <c r="AG79" s="94" t="s">
        <v>611</v>
      </c>
      <c r="AH79" s="96" t="s">
        <v>51</v>
      </c>
      <c r="AI79" s="85"/>
    </row>
    <row r="80" spans="1:35" ht="61.5" customHeight="1" x14ac:dyDescent="0.25">
      <c r="A80" s="21">
        <v>65</v>
      </c>
      <c r="B80" s="81" t="s">
        <v>612</v>
      </c>
      <c r="C80" s="81" t="s">
        <v>626</v>
      </c>
      <c r="D80" s="81" t="s">
        <v>456</v>
      </c>
      <c r="E80" s="81" t="s">
        <v>627</v>
      </c>
      <c r="F80" s="25" t="s">
        <v>74</v>
      </c>
      <c r="G80" s="84" t="s">
        <v>48</v>
      </c>
      <c r="H80" s="84" t="s">
        <v>59</v>
      </c>
      <c r="I80" s="84" t="s">
        <v>46</v>
      </c>
      <c r="J80" s="84" t="s">
        <v>47</v>
      </c>
      <c r="K80" s="85" t="s">
        <v>628</v>
      </c>
      <c r="L80" s="76">
        <v>480</v>
      </c>
      <c r="M80" s="25" t="s">
        <v>49</v>
      </c>
      <c r="N80" s="92">
        <v>6.5</v>
      </c>
      <c r="O80" s="93">
        <v>45855</v>
      </c>
      <c r="P80" s="93">
        <v>45861</v>
      </c>
      <c r="Q80" s="25" t="s">
        <v>629</v>
      </c>
      <c r="R80" s="25" t="s">
        <v>430</v>
      </c>
      <c r="S80" s="28">
        <v>33901400</v>
      </c>
      <c r="T80" s="28">
        <v>1500</v>
      </c>
      <c r="U80" s="25" t="s">
        <v>630</v>
      </c>
      <c r="V80" s="25" t="s">
        <v>631</v>
      </c>
      <c r="W80" s="76"/>
      <c r="X80" s="76">
        <v>3120</v>
      </c>
      <c r="Y80" s="76">
        <v>3120</v>
      </c>
      <c r="Z80" s="76"/>
      <c r="AA80" s="76"/>
      <c r="AB80" s="28" t="s">
        <v>445</v>
      </c>
      <c r="AC80" s="77">
        <v>1565.24</v>
      </c>
      <c r="AD80" s="107">
        <f>AC80+Y80</f>
        <v>4685.24</v>
      </c>
      <c r="AE80" s="94" t="s">
        <v>632</v>
      </c>
      <c r="AF80" s="94" t="s">
        <v>50</v>
      </c>
      <c r="AG80" s="94" t="s">
        <v>633</v>
      </c>
      <c r="AH80" s="96" t="s">
        <v>51</v>
      </c>
      <c r="AI80" s="85"/>
    </row>
    <row r="81" spans="1:35" ht="93.75" customHeight="1" x14ac:dyDescent="0.25">
      <c r="A81" s="21">
        <v>66</v>
      </c>
      <c r="B81" s="81" t="s">
        <v>613</v>
      </c>
      <c r="C81" s="81" t="s">
        <v>642</v>
      </c>
      <c r="D81" s="81" t="s">
        <v>643</v>
      </c>
      <c r="E81" s="81" t="s">
        <v>45</v>
      </c>
      <c r="F81" s="25" t="s">
        <v>85</v>
      </c>
      <c r="G81" s="87" t="s">
        <v>52</v>
      </c>
      <c r="H81" s="75" t="s">
        <v>53</v>
      </c>
      <c r="I81" s="75" t="s">
        <v>53</v>
      </c>
      <c r="J81" s="75" t="s">
        <v>54</v>
      </c>
      <c r="K81" s="85" t="s">
        <v>644</v>
      </c>
      <c r="L81" s="76">
        <v>1160</v>
      </c>
      <c r="M81" s="25" t="s">
        <v>49</v>
      </c>
      <c r="N81" s="92">
        <v>6.5</v>
      </c>
      <c r="O81" s="93">
        <v>45909</v>
      </c>
      <c r="P81" s="93">
        <v>45915</v>
      </c>
      <c r="Q81" s="25" t="s">
        <v>645</v>
      </c>
      <c r="R81" s="25" t="s">
        <v>56</v>
      </c>
      <c r="S81" s="28">
        <v>33901400</v>
      </c>
      <c r="T81" s="28">
        <v>1500</v>
      </c>
      <c r="U81" s="25" t="s">
        <v>646</v>
      </c>
      <c r="V81" s="25" t="s">
        <v>647</v>
      </c>
      <c r="W81" s="76"/>
      <c r="X81" s="76">
        <v>7540</v>
      </c>
      <c r="Y81" s="76">
        <v>7540</v>
      </c>
      <c r="Z81" s="76"/>
      <c r="AA81" s="76"/>
      <c r="AB81" s="28" t="s">
        <v>865</v>
      </c>
      <c r="AC81" s="77">
        <v>7143.9</v>
      </c>
      <c r="AD81" s="107">
        <f t="shared" ref="AD81:AD92" si="3">AC81+Y81</f>
        <v>14683.9</v>
      </c>
      <c r="AE81" s="94" t="s">
        <v>648</v>
      </c>
      <c r="AF81" s="94" t="s">
        <v>50</v>
      </c>
      <c r="AG81" s="94" t="s">
        <v>649</v>
      </c>
      <c r="AH81" s="96" t="s">
        <v>51</v>
      </c>
      <c r="AI81" s="85" t="s">
        <v>652</v>
      </c>
    </row>
    <row r="82" spans="1:35" ht="61.5" customHeight="1" x14ac:dyDescent="0.25">
      <c r="A82" s="21">
        <v>67</v>
      </c>
      <c r="B82" s="110" t="s">
        <v>614</v>
      </c>
      <c r="C82" s="81"/>
      <c r="D82" s="81"/>
      <c r="E82" s="81" t="s">
        <v>45</v>
      </c>
      <c r="F82" s="25" t="s">
        <v>85</v>
      </c>
      <c r="G82" s="87" t="s">
        <v>52</v>
      </c>
      <c r="H82" s="75" t="s">
        <v>53</v>
      </c>
      <c r="I82" s="75" t="s">
        <v>53</v>
      </c>
      <c r="J82" s="75" t="s">
        <v>54</v>
      </c>
      <c r="K82" s="85" t="s">
        <v>644</v>
      </c>
      <c r="L82" s="76">
        <v>1160</v>
      </c>
      <c r="M82" s="25" t="s">
        <v>49</v>
      </c>
      <c r="N82" s="92">
        <v>6.5</v>
      </c>
      <c r="O82" s="93">
        <v>45909</v>
      </c>
      <c r="P82" s="93">
        <v>45915</v>
      </c>
      <c r="Q82" s="25" t="s">
        <v>645</v>
      </c>
      <c r="R82" s="25" t="s">
        <v>56</v>
      </c>
      <c r="S82" s="28"/>
      <c r="T82" s="28"/>
      <c r="U82" s="25"/>
      <c r="V82" s="25"/>
      <c r="W82" s="76"/>
      <c r="X82" s="76">
        <v>7540</v>
      </c>
      <c r="Y82" s="76">
        <v>0</v>
      </c>
      <c r="Z82" s="76">
        <v>7540</v>
      </c>
      <c r="AA82" s="76"/>
      <c r="AB82" s="28" t="s">
        <v>865</v>
      </c>
      <c r="AC82" s="77">
        <v>0</v>
      </c>
      <c r="AD82" s="107">
        <v>0</v>
      </c>
      <c r="AE82" s="94" t="s">
        <v>650</v>
      </c>
      <c r="AF82" s="94" t="s">
        <v>50</v>
      </c>
      <c r="AG82" s="94" t="s">
        <v>651</v>
      </c>
      <c r="AH82" s="96" t="s">
        <v>51</v>
      </c>
      <c r="AI82" s="85" t="s">
        <v>796</v>
      </c>
    </row>
    <row r="83" spans="1:35" ht="61.5" customHeight="1" x14ac:dyDescent="0.25">
      <c r="A83" s="21">
        <v>68</v>
      </c>
      <c r="B83" s="81" t="s">
        <v>615</v>
      </c>
      <c r="C83" s="81" t="s">
        <v>634</v>
      </c>
      <c r="D83" s="81" t="s">
        <v>541</v>
      </c>
      <c r="E83" s="81" t="s">
        <v>635</v>
      </c>
      <c r="F83" s="25" t="s">
        <v>74</v>
      </c>
      <c r="G83" s="84" t="s">
        <v>48</v>
      </c>
      <c r="H83" s="84" t="s">
        <v>59</v>
      </c>
      <c r="I83" s="84" t="s">
        <v>46</v>
      </c>
      <c r="J83" s="84" t="s">
        <v>47</v>
      </c>
      <c r="K83" s="85" t="s">
        <v>636</v>
      </c>
      <c r="L83" s="76">
        <v>480</v>
      </c>
      <c r="M83" s="25" t="s">
        <v>49</v>
      </c>
      <c r="N83" s="92">
        <v>1.5</v>
      </c>
      <c r="O83" s="93">
        <v>45885</v>
      </c>
      <c r="P83" s="93">
        <v>45886</v>
      </c>
      <c r="Q83" s="25" t="s">
        <v>637</v>
      </c>
      <c r="R83" s="25" t="s">
        <v>430</v>
      </c>
      <c r="S83" s="28">
        <v>33901400</v>
      </c>
      <c r="T83" s="28">
        <v>1500</v>
      </c>
      <c r="U83" s="25" t="s">
        <v>638</v>
      </c>
      <c r="V83" s="25" t="s">
        <v>639</v>
      </c>
      <c r="W83" s="76"/>
      <c r="X83" s="76">
        <v>720</v>
      </c>
      <c r="Y83" s="76">
        <v>720</v>
      </c>
      <c r="Z83" s="76"/>
      <c r="AA83" s="76"/>
      <c r="AB83" s="28" t="s">
        <v>445</v>
      </c>
      <c r="AC83" s="77">
        <v>403.97</v>
      </c>
      <c r="AD83" s="107">
        <f t="shared" si="3"/>
        <v>1123.97</v>
      </c>
      <c r="AE83" s="94" t="s">
        <v>640</v>
      </c>
      <c r="AF83" s="94" t="s">
        <v>50</v>
      </c>
      <c r="AG83" s="94" t="s">
        <v>641</v>
      </c>
      <c r="AH83" s="96" t="s">
        <v>51</v>
      </c>
      <c r="AI83" s="85"/>
    </row>
    <row r="84" spans="1:35" ht="61.5" customHeight="1" x14ac:dyDescent="0.25">
      <c r="A84" s="21">
        <v>69</v>
      </c>
      <c r="B84" s="81" t="s">
        <v>616</v>
      </c>
      <c r="C84" s="81" t="s">
        <v>653</v>
      </c>
      <c r="D84" s="81" t="s">
        <v>654</v>
      </c>
      <c r="E84" s="81" t="s">
        <v>45</v>
      </c>
      <c r="F84" s="25" t="s">
        <v>85</v>
      </c>
      <c r="G84" s="87" t="s">
        <v>52</v>
      </c>
      <c r="H84" s="75" t="s">
        <v>53</v>
      </c>
      <c r="I84" s="75" t="s">
        <v>53</v>
      </c>
      <c r="J84" s="75" t="s">
        <v>54</v>
      </c>
      <c r="K84" s="85" t="s">
        <v>655</v>
      </c>
      <c r="L84" s="76">
        <v>480</v>
      </c>
      <c r="M84" s="25">
        <v>1</v>
      </c>
      <c r="N84" s="92">
        <v>5.5</v>
      </c>
      <c r="O84" s="93">
        <v>45924</v>
      </c>
      <c r="P84" s="93">
        <v>45929</v>
      </c>
      <c r="Q84" s="25" t="s">
        <v>656</v>
      </c>
      <c r="R84" s="25" t="s">
        <v>421</v>
      </c>
      <c r="S84" s="28">
        <v>33901400</v>
      </c>
      <c r="T84" s="28">
        <v>1500</v>
      </c>
      <c r="U84" s="25" t="s">
        <v>288</v>
      </c>
      <c r="V84" s="25" t="s">
        <v>657</v>
      </c>
      <c r="W84" s="76"/>
      <c r="X84" s="76">
        <v>2640</v>
      </c>
      <c r="Y84" s="76">
        <v>2640</v>
      </c>
      <c r="Z84" s="76"/>
      <c r="AA84" s="76"/>
      <c r="AB84" s="28" t="s">
        <v>865</v>
      </c>
      <c r="AC84" s="77">
        <v>5580.12</v>
      </c>
      <c r="AD84" s="107">
        <f>AC84+Y84</f>
        <v>8220.119999999999</v>
      </c>
      <c r="AE84" s="94" t="s">
        <v>658</v>
      </c>
      <c r="AF84" s="94" t="s">
        <v>50</v>
      </c>
      <c r="AG84" s="94" t="s">
        <v>795</v>
      </c>
      <c r="AH84" s="96" t="s">
        <v>51</v>
      </c>
      <c r="AI84" s="98" t="s">
        <v>690</v>
      </c>
    </row>
    <row r="85" spans="1:35" ht="61.5" customHeight="1" x14ac:dyDescent="0.25">
      <c r="A85" s="21">
        <v>70</v>
      </c>
      <c r="B85" s="81" t="s">
        <v>617</v>
      </c>
      <c r="C85" s="81" t="s">
        <v>660</v>
      </c>
      <c r="D85" s="81" t="s">
        <v>602</v>
      </c>
      <c r="E85" s="81" t="s">
        <v>661</v>
      </c>
      <c r="F85" s="25" t="s">
        <v>74</v>
      </c>
      <c r="G85" s="84" t="s">
        <v>48</v>
      </c>
      <c r="H85" s="84" t="s">
        <v>59</v>
      </c>
      <c r="I85" s="84" t="s">
        <v>46</v>
      </c>
      <c r="J85" s="84" t="s">
        <v>47</v>
      </c>
      <c r="K85" s="85" t="s">
        <v>662</v>
      </c>
      <c r="L85" s="76">
        <v>1160</v>
      </c>
      <c r="M85" s="25" t="s">
        <v>49</v>
      </c>
      <c r="N85" s="92">
        <v>6.5</v>
      </c>
      <c r="O85" s="93">
        <v>45909</v>
      </c>
      <c r="P85" s="93">
        <v>45915</v>
      </c>
      <c r="Q85" s="25" t="s">
        <v>645</v>
      </c>
      <c r="R85" s="25" t="s">
        <v>56</v>
      </c>
      <c r="S85" s="28">
        <v>33901400</v>
      </c>
      <c r="T85" s="28">
        <v>1500</v>
      </c>
      <c r="U85" s="25" t="s">
        <v>288</v>
      </c>
      <c r="V85" s="25" t="s">
        <v>663</v>
      </c>
      <c r="W85" s="76"/>
      <c r="X85" s="76">
        <v>7540</v>
      </c>
      <c r="Y85" s="76">
        <v>7540</v>
      </c>
      <c r="Z85" s="76"/>
      <c r="AA85" s="76"/>
      <c r="AB85" s="28" t="s">
        <v>865</v>
      </c>
      <c r="AC85" s="77">
        <v>7143.9</v>
      </c>
      <c r="AD85" s="107">
        <f t="shared" si="3"/>
        <v>14683.9</v>
      </c>
      <c r="AE85" s="94" t="s">
        <v>664</v>
      </c>
      <c r="AF85" s="94" t="s">
        <v>50</v>
      </c>
      <c r="AG85" s="94" t="s">
        <v>665</v>
      </c>
      <c r="AH85" s="96" t="s">
        <v>51</v>
      </c>
      <c r="AI85" s="85"/>
    </row>
    <row r="86" spans="1:35" ht="61.5" customHeight="1" x14ac:dyDescent="0.25">
      <c r="A86" s="21">
        <v>71</v>
      </c>
      <c r="B86" s="81" t="s">
        <v>618</v>
      </c>
      <c r="C86" s="81" t="s">
        <v>691</v>
      </c>
      <c r="D86" s="81" t="s">
        <v>654</v>
      </c>
      <c r="E86" s="81" t="s">
        <v>692</v>
      </c>
      <c r="F86" s="25" t="s">
        <v>173</v>
      </c>
      <c r="G86" s="26">
        <v>712894</v>
      </c>
      <c r="H86" s="25" t="s">
        <v>59</v>
      </c>
      <c r="I86" s="25" t="s">
        <v>174</v>
      </c>
      <c r="J86" s="25" t="s">
        <v>175</v>
      </c>
      <c r="K86" s="85" t="s">
        <v>693</v>
      </c>
      <c r="L86" s="76">
        <v>480</v>
      </c>
      <c r="M86" s="25" t="s">
        <v>460</v>
      </c>
      <c r="N86" s="92">
        <v>3.5</v>
      </c>
      <c r="O86" s="93">
        <v>45896</v>
      </c>
      <c r="P86" s="93">
        <v>45899</v>
      </c>
      <c r="Q86" s="25" t="s">
        <v>695</v>
      </c>
      <c r="R86" s="25" t="s">
        <v>694</v>
      </c>
      <c r="S86" s="28">
        <v>33901400</v>
      </c>
      <c r="T86" s="28">
        <v>1500</v>
      </c>
      <c r="U86" s="25" t="s">
        <v>307</v>
      </c>
      <c r="V86" s="25" t="s">
        <v>696</v>
      </c>
      <c r="W86" s="76"/>
      <c r="X86" s="76">
        <v>980</v>
      </c>
      <c r="Y86" s="76">
        <v>980</v>
      </c>
      <c r="Z86" s="76"/>
      <c r="AA86" s="76"/>
      <c r="AB86" s="28" t="s">
        <v>499</v>
      </c>
      <c r="AC86" s="77">
        <v>1143.58</v>
      </c>
      <c r="AD86" s="107">
        <f t="shared" si="3"/>
        <v>2123.58</v>
      </c>
      <c r="AE86" s="94" t="s">
        <v>674</v>
      </c>
      <c r="AF86" s="94" t="s">
        <v>50</v>
      </c>
      <c r="AG86" s="94" t="s">
        <v>697</v>
      </c>
      <c r="AH86" s="96" t="s">
        <v>51</v>
      </c>
      <c r="AI86" s="98" t="s">
        <v>698</v>
      </c>
    </row>
    <row r="87" spans="1:35" ht="61.5" customHeight="1" x14ac:dyDescent="0.25">
      <c r="A87" s="21">
        <v>72</v>
      </c>
      <c r="B87" s="81" t="s">
        <v>619</v>
      </c>
      <c r="C87" s="81" t="s">
        <v>700</v>
      </c>
      <c r="D87" s="81" t="s">
        <v>654</v>
      </c>
      <c r="E87" s="81" t="s">
        <v>692</v>
      </c>
      <c r="F87" s="25" t="s">
        <v>701</v>
      </c>
      <c r="G87" s="84">
        <v>713585</v>
      </c>
      <c r="H87" s="25" t="s">
        <v>59</v>
      </c>
      <c r="I87" s="25" t="s">
        <v>506</v>
      </c>
      <c r="J87" s="25" t="s">
        <v>175</v>
      </c>
      <c r="K87" s="85" t="s">
        <v>702</v>
      </c>
      <c r="L87" s="76">
        <v>480</v>
      </c>
      <c r="M87" s="25" t="s">
        <v>460</v>
      </c>
      <c r="N87" s="92">
        <v>3.5</v>
      </c>
      <c r="O87" s="93">
        <v>45896</v>
      </c>
      <c r="P87" s="93">
        <v>45899</v>
      </c>
      <c r="Q87" s="25" t="s">
        <v>695</v>
      </c>
      <c r="R87" s="25" t="s">
        <v>694</v>
      </c>
      <c r="S87" s="28">
        <v>33901400</v>
      </c>
      <c r="T87" s="28">
        <v>1500</v>
      </c>
      <c r="U87" s="25" t="s">
        <v>703</v>
      </c>
      <c r="V87" s="25" t="s">
        <v>704</v>
      </c>
      <c r="W87" s="76"/>
      <c r="X87" s="76">
        <v>980</v>
      </c>
      <c r="Y87" s="76">
        <v>980</v>
      </c>
      <c r="Z87" s="76"/>
      <c r="AA87" s="76"/>
      <c r="AB87" s="28" t="s">
        <v>499</v>
      </c>
      <c r="AC87" s="77">
        <v>1143.58</v>
      </c>
      <c r="AD87" s="107">
        <f t="shared" si="3"/>
        <v>2123.58</v>
      </c>
      <c r="AE87" s="94" t="s">
        <v>675</v>
      </c>
      <c r="AF87" s="94" t="s">
        <v>50</v>
      </c>
      <c r="AG87" s="94" t="s">
        <v>705</v>
      </c>
      <c r="AH87" s="96" t="s">
        <v>51</v>
      </c>
      <c r="AI87" s="98" t="s">
        <v>699</v>
      </c>
    </row>
    <row r="88" spans="1:35" ht="61.5" customHeight="1" x14ac:dyDescent="0.25">
      <c r="A88" s="21">
        <v>73</v>
      </c>
      <c r="B88" s="81" t="s">
        <v>620</v>
      </c>
      <c r="C88" s="81" t="s">
        <v>676</v>
      </c>
      <c r="D88" s="81" t="s">
        <v>677</v>
      </c>
      <c r="E88" s="81" t="s">
        <v>678</v>
      </c>
      <c r="F88" s="25" t="s">
        <v>435</v>
      </c>
      <c r="G88" s="84">
        <v>713001</v>
      </c>
      <c r="H88" s="84" t="s">
        <v>59</v>
      </c>
      <c r="I88" s="84" t="s">
        <v>46</v>
      </c>
      <c r="J88" s="84" t="s">
        <v>47</v>
      </c>
      <c r="K88" s="85" t="s">
        <v>715</v>
      </c>
      <c r="L88" s="76">
        <v>480</v>
      </c>
      <c r="M88" s="25" t="s">
        <v>49</v>
      </c>
      <c r="N88" s="92">
        <v>7.5</v>
      </c>
      <c r="O88" s="93">
        <v>45923</v>
      </c>
      <c r="P88" s="93">
        <v>45930</v>
      </c>
      <c r="Q88" s="25" t="s">
        <v>656</v>
      </c>
      <c r="R88" s="25" t="s">
        <v>428</v>
      </c>
      <c r="S88" s="28">
        <v>33901400</v>
      </c>
      <c r="T88" s="28">
        <v>1500</v>
      </c>
      <c r="U88" s="25" t="s">
        <v>680</v>
      </c>
      <c r="V88" s="25" t="s">
        <v>681</v>
      </c>
      <c r="W88" s="76"/>
      <c r="X88" s="76">
        <v>3600</v>
      </c>
      <c r="Y88" s="76">
        <v>3600</v>
      </c>
      <c r="Z88" s="76"/>
      <c r="AA88" s="76"/>
      <c r="AB88" s="28" t="s">
        <v>445</v>
      </c>
      <c r="AC88" s="77">
        <v>1558.82</v>
      </c>
      <c r="AD88" s="107">
        <f t="shared" si="3"/>
        <v>5158.82</v>
      </c>
      <c r="AE88" s="94" t="s">
        <v>670</v>
      </c>
      <c r="AF88" s="94" t="s">
        <v>50</v>
      </c>
      <c r="AG88" s="96" t="s">
        <v>714</v>
      </c>
      <c r="AH88" s="96" t="s">
        <v>51</v>
      </c>
      <c r="AI88" s="98" t="s">
        <v>659</v>
      </c>
    </row>
    <row r="89" spans="1:35" ht="61.5" customHeight="1" x14ac:dyDescent="0.25">
      <c r="A89" s="21">
        <v>74</v>
      </c>
      <c r="B89" s="81" t="s">
        <v>621</v>
      </c>
      <c r="C89" s="81" t="s">
        <v>684</v>
      </c>
      <c r="D89" s="81" t="s">
        <v>677</v>
      </c>
      <c r="E89" s="81" t="s">
        <v>678</v>
      </c>
      <c r="F89" s="25" t="s">
        <v>251</v>
      </c>
      <c r="G89" s="87">
        <v>713019</v>
      </c>
      <c r="H89" s="84" t="s">
        <v>59</v>
      </c>
      <c r="I89" s="84" t="s">
        <v>46</v>
      </c>
      <c r="J89" s="84" t="s">
        <v>47</v>
      </c>
      <c r="K89" s="85" t="s">
        <v>717</v>
      </c>
      <c r="L89" s="76">
        <v>480</v>
      </c>
      <c r="M89" s="25" t="s">
        <v>49</v>
      </c>
      <c r="N89" s="92">
        <v>7.5</v>
      </c>
      <c r="O89" s="93">
        <v>45923</v>
      </c>
      <c r="P89" s="93">
        <v>45930</v>
      </c>
      <c r="Q89" s="25" t="s">
        <v>656</v>
      </c>
      <c r="R89" s="25" t="s">
        <v>428</v>
      </c>
      <c r="S89" s="28">
        <v>33901400</v>
      </c>
      <c r="T89" s="28">
        <v>1500</v>
      </c>
      <c r="U89" s="25" t="s">
        <v>682</v>
      </c>
      <c r="V89" s="25" t="s">
        <v>683</v>
      </c>
      <c r="W89" s="76"/>
      <c r="X89" s="76">
        <v>3600</v>
      </c>
      <c r="Y89" s="76">
        <v>3600</v>
      </c>
      <c r="Z89" s="76"/>
      <c r="AA89" s="76"/>
      <c r="AB89" s="28" t="s">
        <v>445</v>
      </c>
      <c r="AC89" s="77">
        <v>1558.82</v>
      </c>
      <c r="AD89" s="107">
        <f t="shared" si="3"/>
        <v>5158.82</v>
      </c>
      <c r="AE89" s="94" t="s">
        <v>671</v>
      </c>
      <c r="AF89" s="94" t="s">
        <v>50</v>
      </c>
      <c r="AG89" s="94" t="s">
        <v>716</v>
      </c>
      <c r="AH89" s="96" t="s">
        <v>51</v>
      </c>
      <c r="AI89" s="98" t="s">
        <v>659</v>
      </c>
    </row>
    <row r="90" spans="1:35" ht="61.5" customHeight="1" x14ac:dyDescent="0.25">
      <c r="A90" s="21">
        <v>75</v>
      </c>
      <c r="B90" s="81" t="s">
        <v>622</v>
      </c>
      <c r="C90" s="81" t="s">
        <v>685</v>
      </c>
      <c r="D90" s="81" t="s">
        <v>677</v>
      </c>
      <c r="E90" s="81" t="s">
        <v>678</v>
      </c>
      <c r="F90" s="25" t="s">
        <v>518</v>
      </c>
      <c r="G90" s="84">
        <v>713029</v>
      </c>
      <c r="H90" s="84" t="s">
        <v>59</v>
      </c>
      <c r="I90" s="84" t="s">
        <v>46</v>
      </c>
      <c r="J90" s="84" t="s">
        <v>47</v>
      </c>
      <c r="K90" s="85" t="s">
        <v>679</v>
      </c>
      <c r="L90" s="76">
        <v>480</v>
      </c>
      <c r="M90" s="25" t="s">
        <v>49</v>
      </c>
      <c r="N90" s="92">
        <v>7.5</v>
      </c>
      <c r="O90" s="93">
        <v>45923</v>
      </c>
      <c r="P90" s="93">
        <v>45930</v>
      </c>
      <c r="Q90" s="25" t="s">
        <v>656</v>
      </c>
      <c r="R90" s="25" t="s">
        <v>428</v>
      </c>
      <c r="S90" s="28">
        <v>33901400</v>
      </c>
      <c r="T90" s="28">
        <v>1500</v>
      </c>
      <c r="U90" s="25" t="s">
        <v>686</v>
      </c>
      <c r="V90" s="25" t="s">
        <v>686</v>
      </c>
      <c r="W90" s="76"/>
      <c r="X90" s="76">
        <v>3600</v>
      </c>
      <c r="Y90" s="76">
        <v>3600</v>
      </c>
      <c r="Z90" s="76"/>
      <c r="AA90" s="76"/>
      <c r="AB90" s="28" t="s">
        <v>445</v>
      </c>
      <c r="AC90" s="77">
        <v>1486.88</v>
      </c>
      <c r="AD90" s="107">
        <f t="shared" si="3"/>
        <v>5086.88</v>
      </c>
      <c r="AE90" s="94" t="s">
        <v>672</v>
      </c>
      <c r="AF90" s="94" t="s">
        <v>50</v>
      </c>
      <c r="AG90" s="94" t="s">
        <v>718</v>
      </c>
      <c r="AH90" s="96" t="s">
        <v>51</v>
      </c>
      <c r="AI90" s="98" t="s">
        <v>659</v>
      </c>
    </row>
    <row r="91" spans="1:35" ht="61.5" customHeight="1" x14ac:dyDescent="0.25">
      <c r="A91" s="21">
        <v>76</v>
      </c>
      <c r="B91" s="81" t="s">
        <v>623</v>
      </c>
      <c r="C91" s="81" t="s">
        <v>666</v>
      </c>
      <c r="D91" s="81" t="s">
        <v>654</v>
      </c>
      <c r="E91" s="81" t="s">
        <v>667</v>
      </c>
      <c r="F91" s="25" t="s">
        <v>719</v>
      </c>
      <c r="G91" s="26">
        <v>712913</v>
      </c>
      <c r="H91" s="25" t="s">
        <v>59</v>
      </c>
      <c r="I91" s="25" t="s">
        <v>108</v>
      </c>
      <c r="J91" s="25" t="s">
        <v>109</v>
      </c>
      <c r="K91" s="85" t="s">
        <v>720</v>
      </c>
      <c r="L91" s="76">
        <v>480</v>
      </c>
      <c r="M91" s="25">
        <v>1</v>
      </c>
      <c r="N91" s="92">
        <v>5.5</v>
      </c>
      <c r="O91" s="93">
        <v>45924</v>
      </c>
      <c r="P91" s="93">
        <v>45929</v>
      </c>
      <c r="Q91" s="25" t="s">
        <v>656</v>
      </c>
      <c r="R91" s="25" t="s">
        <v>56</v>
      </c>
      <c r="S91" s="28">
        <v>33901400</v>
      </c>
      <c r="T91" s="28">
        <v>1500</v>
      </c>
      <c r="U91" s="25" t="s">
        <v>289</v>
      </c>
      <c r="V91" s="25" t="s">
        <v>668</v>
      </c>
      <c r="W91" s="76"/>
      <c r="X91" s="76">
        <v>2640</v>
      </c>
      <c r="Y91" s="76">
        <v>2640</v>
      </c>
      <c r="Z91" s="76"/>
      <c r="AA91" s="76"/>
      <c r="AB91" s="28" t="s">
        <v>865</v>
      </c>
      <c r="AC91" s="77">
        <v>7551.81</v>
      </c>
      <c r="AD91" s="107">
        <f t="shared" si="3"/>
        <v>10191.810000000001</v>
      </c>
      <c r="AE91" s="94" t="s">
        <v>669</v>
      </c>
      <c r="AF91" s="94" t="s">
        <v>50</v>
      </c>
      <c r="AG91" s="94" t="s">
        <v>744</v>
      </c>
      <c r="AH91" s="96" t="s">
        <v>51</v>
      </c>
      <c r="AI91" s="98" t="s">
        <v>659</v>
      </c>
    </row>
    <row r="92" spans="1:35" ht="61.5" customHeight="1" x14ac:dyDescent="0.25">
      <c r="A92" s="21">
        <v>77</v>
      </c>
      <c r="B92" s="81" t="s">
        <v>624</v>
      </c>
      <c r="C92" s="81" t="s">
        <v>706</v>
      </c>
      <c r="D92" s="81" t="s">
        <v>654</v>
      </c>
      <c r="E92" s="81" t="s">
        <v>707</v>
      </c>
      <c r="F92" s="25" t="s">
        <v>708</v>
      </c>
      <c r="G92" s="84">
        <v>716499</v>
      </c>
      <c r="H92" s="25" t="s">
        <v>59</v>
      </c>
      <c r="I92" s="25" t="s">
        <v>709</v>
      </c>
      <c r="J92" s="25" t="s">
        <v>175</v>
      </c>
      <c r="K92" s="85" t="s">
        <v>713</v>
      </c>
      <c r="L92" s="76">
        <v>480</v>
      </c>
      <c r="M92" s="25" t="s">
        <v>460</v>
      </c>
      <c r="N92" s="92">
        <v>3.5</v>
      </c>
      <c r="O92" s="93">
        <v>45896</v>
      </c>
      <c r="P92" s="93">
        <v>45899</v>
      </c>
      <c r="Q92" s="25" t="s">
        <v>695</v>
      </c>
      <c r="R92" s="25" t="s">
        <v>694</v>
      </c>
      <c r="S92" s="28">
        <v>33901400</v>
      </c>
      <c r="T92" s="28">
        <v>1500</v>
      </c>
      <c r="U92" s="25" t="s">
        <v>295</v>
      </c>
      <c r="V92" s="25" t="s">
        <v>710</v>
      </c>
      <c r="W92" s="76"/>
      <c r="X92" s="76">
        <v>980</v>
      </c>
      <c r="Y92" s="76">
        <v>980</v>
      </c>
      <c r="Z92" s="76"/>
      <c r="AA92" s="76"/>
      <c r="AB92" s="25" t="s">
        <v>499</v>
      </c>
      <c r="AC92" s="77">
        <v>1486.81</v>
      </c>
      <c r="AD92" s="107">
        <f t="shared" si="3"/>
        <v>2466.81</v>
      </c>
      <c r="AE92" s="94" t="s">
        <v>673</v>
      </c>
      <c r="AF92" s="94" t="s">
        <v>50</v>
      </c>
      <c r="AG92" s="94" t="s">
        <v>711</v>
      </c>
      <c r="AH92" s="96" t="s">
        <v>51</v>
      </c>
      <c r="AI92" s="98" t="s">
        <v>712</v>
      </c>
    </row>
    <row r="93" spans="1:35" ht="61.5" customHeight="1" x14ac:dyDescent="0.25">
      <c r="A93" s="21">
        <v>78</v>
      </c>
      <c r="B93" s="81" t="s">
        <v>625</v>
      </c>
      <c r="C93" s="81" t="s">
        <v>721</v>
      </c>
      <c r="D93" s="81" t="s">
        <v>722</v>
      </c>
      <c r="E93" s="81" t="s">
        <v>45</v>
      </c>
      <c r="F93" s="25" t="s">
        <v>85</v>
      </c>
      <c r="G93" s="87" t="s">
        <v>52</v>
      </c>
      <c r="H93" s="75" t="s">
        <v>53</v>
      </c>
      <c r="I93" s="75" t="s">
        <v>53</v>
      </c>
      <c r="J93" s="75" t="s">
        <v>54</v>
      </c>
      <c r="K93" s="85" t="s">
        <v>723</v>
      </c>
      <c r="L93" s="76">
        <v>1160</v>
      </c>
      <c r="M93" s="25" t="s">
        <v>49</v>
      </c>
      <c r="N93" s="92">
        <v>1.5</v>
      </c>
      <c r="O93" s="93">
        <v>45936</v>
      </c>
      <c r="P93" s="93">
        <v>45937</v>
      </c>
      <c r="Q93" s="25" t="s">
        <v>724</v>
      </c>
      <c r="R93" s="25" t="s">
        <v>56</v>
      </c>
      <c r="S93" s="28">
        <v>33901400</v>
      </c>
      <c r="T93" s="28">
        <v>1500</v>
      </c>
      <c r="U93" s="25" t="s">
        <v>725</v>
      </c>
      <c r="V93" s="25" t="s">
        <v>726</v>
      </c>
      <c r="W93" s="76"/>
      <c r="X93" s="76">
        <v>1740</v>
      </c>
      <c r="Y93" s="76">
        <v>1740</v>
      </c>
      <c r="Z93" s="76"/>
      <c r="AA93" s="76"/>
      <c r="AB93" s="25" t="s">
        <v>865</v>
      </c>
      <c r="AC93" s="77">
        <f>2871.71+3836.69</f>
        <v>6708.4</v>
      </c>
      <c r="AD93" s="107">
        <f>AC93+Y93</f>
        <v>8448.4</v>
      </c>
      <c r="AE93" s="94" t="s">
        <v>687</v>
      </c>
      <c r="AF93" s="94" t="s">
        <v>50</v>
      </c>
      <c r="AG93" s="94" t="s">
        <v>727</v>
      </c>
      <c r="AH93" s="96" t="s">
        <v>51</v>
      </c>
      <c r="AI93" s="98" t="s">
        <v>688</v>
      </c>
    </row>
    <row r="94" spans="1:35" ht="83.25" customHeight="1" x14ac:dyDescent="0.25">
      <c r="A94" s="21">
        <v>79</v>
      </c>
      <c r="B94" s="81" t="s">
        <v>737</v>
      </c>
      <c r="C94" s="81" t="s">
        <v>728</v>
      </c>
      <c r="D94" s="81" t="s">
        <v>729</v>
      </c>
      <c r="E94" s="81" t="s">
        <v>730</v>
      </c>
      <c r="F94" s="25" t="s">
        <v>518</v>
      </c>
      <c r="G94" s="84">
        <v>713029</v>
      </c>
      <c r="H94" s="84" t="s">
        <v>59</v>
      </c>
      <c r="I94" s="84" t="s">
        <v>46</v>
      </c>
      <c r="J94" s="84" t="s">
        <v>47</v>
      </c>
      <c r="K94" s="85" t="s">
        <v>731</v>
      </c>
      <c r="L94" s="76">
        <v>1160</v>
      </c>
      <c r="M94" s="25" t="s">
        <v>49</v>
      </c>
      <c r="N94" s="92">
        <v>1.5</v>
      </c>
      <c r="O94" s="93">
        <v>45936</v>
      </c>
      <c r="P94" s="93">
        <v>45937</v>
      </c>
      <c r="Q94" s="25" t="s">
        <v>724</v>
      </c>
      <c r="R94" s="25" t="s">
        <v>56</v>
      </c>
      <c r="S94" s="28">
        <v>33901400</v>
      </c>
      <c r="T94" s="28">
        <v>1500</v>
      </c>
      <c r="U94" s="25" t="s">
        <v>732</v>
      </c>
      <c r="V94" s="25" t="s">
        <v>733</v>
      </c>
      <c r="W94" s="76"/>
      <c r="X94" s="76">
        <v>1740</v>
      </c>
      <c r="Y94" s="76">
        <v>1740</v>
      </c>
      <c r="Z94" s="76"/>
      <c r="AA94" s="76"/>
      <c r="AB94" s="25" t="s">
        <v>865</v>
      </c>
      <c r="AC94" s="77">
        <f>2934.71+4006.69</f>
        <v>6941.4</v>
      </c>
      <c r="AD94" s="107">
        <f>AC94+Y94</f>
        <v>8681.4</v>
      </c>
      <c r="AE94" s="94" t="s">
        <v>734</v>
      </c>
      <c r="AF94" s="94" t="s">
        <v>50</v>
      </c>
      <c r="AG94" s="94" t="s">
        <v>735</v>
      </c>
      <c r="AH94" s="96" t="s">
        <v>51</v>
      </c>
      <c r="AI94" s="98"/>
    </row>
    <row r="95" spans="1:35" ht="85.5" customHeight="1" x14ac:dyDescent="0.25">
      <c r="A95" s="21">
        <v>80</v>
      </c>
      <c r="B95" s="81" t="s">
        <v>736</v>
      </c>
      <c r="C95" s="81" t="s">
        <v>738</v>
      </c>
      <c r="D95" s="81" t="s">
        <v>729</v>
      </c>
      <c r="E95" s="81" t="s">
        <v>739</v>
      </c>
      <c r="F95" s="25" t="s">
        <v>719</v>
      </c>
      <c r="G95" s="26">
        <v>712913</v>
      </c>
      <c r="H95" s="25" t="s">
        <v>59</v>
      </c>
      <c r="I95" s="25" t="s">
        <v>108</v>
      </c>
      <c r="J95" s="25" t="s">
        <v>109</v>
      </c>
      <c r="K95" s="85" t="s">
        <v>740</v>
      </c>
      <c r="L95" s="76">
        <v>1160</v>
      </c>
      <c r="M95" s="25" t="s">
        <v>49</v>
      </c>
      <c r="N95" s="92">
        <v>1.5</v>
      </c>
      <c r="O95" s="93">
        <v>45936</v>
      </c>
      <c r="P95" s="93">
        <v>45937</v>
      </c>
      <c r="Q95" s="25" t="s">
        <v>724</v>
      </c>
      <c r="R95" s="25" t="s">
        <v>56</v>
      </c>
      <c r="S95" s="28">
        <v>33901400</v>
      </c>
      <c r="T95" s="28">
        <v>1500</v>
      </c>
      <c r="U95" s="25" t="s">
        <v>741</v>
      </c>
      <c r="V95" s="25" t="s">
        <v>742</v>
      </c>
      <c r="W95" s="76"/>
      <c r="X95" s="76">
        <v>1740</v>
      </c>
      <c r="Y95" s="76">
        <v>1740</v>
      </c>
      <c r="Z95" s="76"/>
      <c r="AA95" s="76"/>
      <c r="AB95" s="25" t="s">
        <v>865</v>
      </c>
      <c r="AC95" s="77">
        <f>3368.24+3834.14</f>
        <v>7202.3799999999992</v>
      </c>
      <c r="AD95" s="107">
        <f>AC95+Y95</f>
        <v>8942.3799999999992</v>
      </c>
      <c r="AE95" s="94" t="s">
        <v>743</v>
      </c>
      <c r="AF95" s="94" t="s">
        <v>50</v>
      </c>
      <c r="AG95" s="94" t="s">
        <v>727</v>
      </c>
      <c r="AH95" s="96" t="s">
        <v>51</v>
      </c>
      <c r="AI95" s="98"/>
    </row>
    <row r="96" spans="1:35" ht="61.5" customHeight="1" x14ac:dyDescent="0.25">
      <c r="A96" s="21">
        <v>81</v>
      </c>
      <c r="B96" s="81" t="s">
        <v>746</v>
      </c>
      <c r="C96" s="81" t="s">
        <v>747</v>
      </c>
      <c r="D96" s="81" t="s">
        <v>218</v>
      </c>
      <c r="E96" s="81" t="s">
        <v>260</v>
      </c>
      <c r="F96" s="25" t="s">
        <v>745</v>
      </c>
      <c r="G96" s="87">
        <v>713517</v>
      </c>
      <c r="H96" s="75" t="s">
        <v>59</v>
      </c>
      <c r="I96" s="75" t="s">
        <v>748</v>
      </c>
      <c r="J96" s="75" t="s">
        <v>109</v>
      </c>
      <c r="K96" s="85" t="s">
        <v>749</v>
      </c>
      <c r="L96" s="76">
        <v>480</v>
      </c>
      <c r="M96" s="25" t="s">
        <v>49</v>
      </c>
      <c r="N96" s="92">
        <v>2.5</v>
      </c>
      <c r="O96" s="93">
        <v>45806</v>
      </c>
      <c r="P96" s="93">
        <v>45808</v>
      </c>
      <c r="Q96" s="25" t="s">
        <v>750</v>
      </c>
      <c r="R96" s="25" t="s">
        <v>430</v>
      </c>
      <c r="S96" s="28">
        <v>33901400</v>
      </c>
      <c r="T96" s="28">
        <v>1500</v>
      </c>
      <c r="U96" s="25" t="s">
        <v>751</v>
      </c>
      <c r="V96" s="25" t="s">
        <v>752</v>
      </c>
      <c r="W96" s="76"/>
      <c r="X96" s="76">
        <v>1200</v>
      </c>
      <c r="Y96" s="76">
        <v>1200</v>
      </c>
      <c r="Z96" s="76"/>
      <c r="AA96" s="76"/>
      <c r="AB96" s="28" t="s">
        <v>445</v>
      </c>
      <c r="AC96" s="77">
        <v>1964.347</v>
      </c>
      <c r="AD96" s="107">
        <f t="shared" ref="AD96:AD97" si="4">AC96+Y96</f>
        <v>3164.3469999999998</v>
      </c>
      <c r="AE96" s="94" t="s">
        <v>753</v>
      </c>
      <c r="AF96" s="94" t="s">
        <v>50</v>
      </c>
      <c r="AG96" s="94" t="s">
        <v>754</v>
      </c>
      <c r="AH96" s="96" t="s">
        <v>51</v>
      </c>
      <c r="AI96" s="98"/>
    </row>
    <row r="97" spans="1:35" ht="61.5" customHeight="1" x14ac:dyDescent="0.25">
      <c r="A97" s="21">
        <v>82</v>
      </c>
      <c r="B97" s="81" t="s">
        <v>763</v>
      </c>
      <c r="C97" s="81" t="s">
        <v>756</v>
      </c>
      <c r="D97" s="81" t="s">
        <v>218</v>
      </c>
      <c r="E97" s="81" t="s">
        <v>757</v>
      </c>
      <c r="F97" s="25" t="s">
        <v>755</v>
      </c>
      <c r="G97" s="87">
        <v>713517</v>
      </c>
      <c r="H97" s="75" t="s">
        <v>59</v>
      </c>
      <c r="I97" s="75" t="s">
        <v>758</v>
      </c>
      <c r="J97" s="75" t="s">
        <v>109</v>
      </c>
      <c r="K97" s="85" t="s">
        <v>749</v>
      </c>
      <c r="L97" s="76">
        <v>480</v>
      </c>
      <c r="M97" s="25" t="s">
        <v>49</v>
      </c>
      <c r="N97" s="92">
        <v>2.5</v>
      </c>
      <c r="O97" s="93">
        <v>45806</v>
      </c>
      <c r="P97" s="93">
        <v>45808</v>
      </c>
      <c r="Q97" s="25" t="s">
        <v>750</v>
      </c>
      <c r="R97" s="25" t="s">
        <v>430</v>
      </c>
      <c r="S97" s="28">
        <v>33901400</v>
      </c>
      <c r="T97" s="28">
        <v>1500</v>
      </c>
      <c r="U97" s="25" t="s">
        <v>759</v>
      </c>
      <c r="V97" s="25" t="s">
        <v>760</v>
      </c>
      <c r="W97" s="76"/>
      <c r="X97" s="76">
        <v>1200</v>
      </c>
      <c r="Y97" s="76">
        <v>1200</v>
      </c>
      <c r="Z97" s="76"/>
      <c r="AA97" s="76"/>
      <c r="AB97" s="28" t="s">
        <v>445</v>
      </c>
      <c r="AC97" s="77">
        <v>1964.35</v>
      </c>
      <c r="AD97" s="107">
        <f t="shared" si="4"/>
        <v>3164.35</v>
      </c>
      <c r="AE97" s="94" t="s">
        <v>761</v>
      </c>
      <c r="AF97" s="94" t="s">
        <v>50</v>
      </c>
      <c r="AG97" s="94" t="s">
        <v>762</v>
      </c>
      <c r="AH97" s="96" t="s">
        <v>51</v>
      </c>
      <c r="AI97" s="98"/>
    </row>
    <row r="98" spans="1:35" ht="84" customHeight="1" x14ac:dyDescent="0.25">
      <c r="A98" s="21">
        <v>83</v>
      </c>
      <c r="B98" s="81" t="s">
        <v>764</v>
      </c>
      <c r="C98" s="81" t="s">
        <v>797</v>
      </c>
      <c r="D98" s="81" t="s">
        <v>798</v>
      </c>
      <c r="E98" s="81" t="s">
        <v>799</v>
      </c>
      <c r="F98" s="25" t="s">
        <v>173</v>
      </c>
      <c r="G98" s="26">
        <v>712894</v>
      </c>
      <c r="H98" s="25" t="s">
        <v>59</v>
      </c>
      <c r="I98" s="25" t="s">
        <v>174</v>
      </c>
      <c r="J98" s="25" t="s">
        <v>175</v>
      </c>
      <c r="K98" s="85" t="s">
        <v>800</v>
      </c>
      <c r="L98" s="76">
        <v>800</v>
      </c>
      <c r="M98" s="25" t="s">
        <v>55</v>
      </c>
      <c r="N98" s="92">
        <v>2.5</v>
      </c>
      <c r="O98" s="93">
        <v>45911</v>
      </c>
      <c r="P98" s="93">
        <v>45913</v>
      </c>
      <c r="Q98" s="25" t="s">
        <v>801</v>
      </c>
      <c r="R98" s="25" t="s">
        <v>421</v>
      </c>
      <c r="S98" s="28">
        <v>33901400</v>
      </c>
      <c r="T98" s="28">
        <v>1500</v>
      </c>
      <c r="U98" s="25" t="s">
        <v>772</v>
      </c>
      <c r="V98" s="25" t="s">
        <v>773</v>
      </c>
      <c r="W98" s="76"/>
      <c r="X98" s="76">
        <v>2000</v>
      </c>
      <c r="Y98" s="76">
        <v>2000</v>
      </c>
      <c r="Z98" s="76"/>
      <c r="AA98" s="76"/>
      <c r="AB98" s="28" t="s">
        <v>802</v>
      </c>
      <c r="AC98" s="77">
        <f>1890.17+2765.8</f>
        <v>4655.97</v>
      </c>
      <c r="AD98" s="107">
        <f>Y98+AC98</f>
        <v>6655.97</v>
      </c>
      <c r="AE98" s="94" t="s">
        <v>786</v>
      </c>
      <c r="AF98" s="94" t="s">
        <v>50</v>
      </c>
      <c r="AG98" s="94" t="s">
        <v>803</v>
      </c>
      <c r="AH98" s="96" t="s">
        <v>51</v>
      </c>
      <c r="AI98" s="115"/>
    </row>
    <row r="99" spans="1:35" ht="61.5" customHeight="1" x14ac:dyDescent="0.25">
      <c r="A99" s="21">
        <v>84</v>
      </c>
      <c r="B99" s="81" t="s">
        <v>765</v>
      </c>
      <c r="C99" s="81" t="s">
        <v>808</v>
      </c>
      <c r="D99" s="81" t="s">
        <v>809</v>
      </c>
      <c r="E99" s="81" t="s">
        <v>810</v>
      </c>
      <c r="F99" s="25" t="s">
        <v>745</v>
      </c>
      <c r="G99" s="87">
        <v>713517</v>
      </c>
      <c r="H99" s="75" t="s">
        <v>59</v>
      </c>
      <c r="I99" s="75" t="s">
        <v>748</v>
      </c>
      <c r="J99" s="75" t="s">
        <v>109</v>
      </c>
      <c r="K99" s="85" t="s">
        <v>811</v>
      </c>
      <c r="L99" s="76">
        <v>480</v>
      </c>
      <c r="M99" s="25" t="s">
        <v>49</v>
      </c>
      <c r="N99" s="92">
        <v>3.5</v>
      </c>
      <c r="O99" s="93">
        <v>45838</v>
      </c>
      <c r="P99" s="93">
        <v>45841</v>
      </c>
      <c r="Q99" s="25" t="s">
        <v>812</v>
      </c>
      <c r="R99" s="25" t="s">
        <v>217</v>
      </c>
      <c r="S99" s="28">
        <v>339014000</v>
      </c>
      <c r="T99" s="28">
        <v>1500</v>
      </c>
      <c r="U99" s="25" t="s">
        <v>774</v>
      </c>
      <c r="V99" s="25" t="s">
        <v>775</v>
      </c>
      <c r="W99" s="76"/>
      <c r="X99" s="76">
        <v>892.5</v>
      </c>
      <c r="Y99" s="76">
        <f>X99</f>
        <v>892.5</v>
      </c>
      <c r="Z99" s="76"/>
      <c r="AA99" s="76"/>
      <c r="AB99" s="28" t="s">
        <v>438</v>
      </c>
      <c r="AC99" s="77">
        <v>1800.94</v>
      </c>
      <c r="AD99" s="107">
        <f>AC99+Y99</f>
        <v>2693.44</v>
      </c>
      <c r="AE99" s="94" t="s">
        <v>787</v>
      </c>
      <c r="AF99" s="94" t="s">
        <v>50</v>
      </c>
      <c r="AG99" s="94" t="s">
        <v>813</v>
      </c>
      <c r="AH99" s="96" t="s">
        <v>51</v>
      </c>
      <c r="AI99" s="115"/>
    </row>
    <row r="100" spans="1:35" ht="31.5" customHeight="1" x14ac:dyDescent="0.25">
      <c r="A100" s="21">
        <v>85</v>
      </c>
      <c r="B100" s="110" t="s">
        <v>766</v>
      </c>
      <c r="C100" s="81"/>
      <c r="D100" s="81"/>
      <c r="E100" s="81"/>
      <c r="F100" s="25" t="s">
        <v>815</v>
      </c>
      <c r="G100" s="87">
        <v>713517</v>
      </c>
      <c r="H100" s="75" t="s">
        <v>449</v>
      </c>
      <c r="I100" s="75" t="s">
        <v>816</v>
      </c>
      <c r="J100" s="75" t="s">
        <v>109</v>
      </c>
      <c r="K100" s="85"/>
      <c r="L100" s="76"/>
      <c r="M100" s="25"/>
      <c r="N100" s="92"/>
      <c r="O100" s="93"/>
      <c r="P100" s="93"/>
      <c r="Q100" s="25"/>
      <c r="R100" s="25"/>
      <c r="S100" s="28"/>
      <c r="T100" s="28"/>
      <c r="U100" s="25"/>
      <c r="V100" s="25"/>
      <c r="W100" s="76"/>
      <c r="X100" s="76">
        <v>0</v>
      </c>
      <c r="Y100" s="76">
        <f t="shared" ref="Y100:Y109" si="5">X100</f>
        <v>0</v>
      </c>
      <c r="Z100" s="76"/>
      <c r="AA100" s="76"/>
      <c r="AB100" s="28"/>
      <c r="AC100" s="77"/>
      <c r="AD100" s="107"/>
      <c r="AE100" s="94"/>
      <c r="AF100" s="94"/>
      <c r="AG100" s="94"/>
      <c r="AH100" s="96"/>
      <c r="AI100" s="116" t="s">
        <v>883</v>
      </c>
    </row>
    <row r="101" spans="1:35" ht="61.5" customHeight="1" x14ac:dyDescent="0.25">
      <c r="A101" s="21">
        <v>86</v>
      </c>
      <c r="B101" s="81" t="s">
        <v>767</v>
      </c>
      <c r="C101" s="81" t="s">
        <v>814</v>
      </c>
      <c r="D101" s="81" t="s">
        <v>809</v>
      </c>
      <c r="E101" s="81" t="s">
        <v>810</v>
      </c>
      <c r="F101" s="25" t="s">
        <v>755</v>
      </c>
      <c r="G101" s="87">
        <v>713517</v>
      </c>
      <c r="H101" s="75" t="s">
        <v>59</v>
      </c>
      <c r="I101" s="75" t="s">
        <v>758</v>
      </c>
      <c r="J101" s="75" t="s">
        <v>109</v>
      </c>
      <c r="K101" s="85" t="s">
        <v>817</v>
      </c>
      <c r="L101" s="76">
        <v>480</v>
      </c>
      <c r="M101" s="25" t="s">
        <v>49</v>
      </c>
      <c r="N101" s="92">
        <v>3.5</v>
      </c>
      <c r="O101" s="93">
        <v>45838</v>
      </c>
      <c r="P101" s="93">
        <v>45841</v>
      </c>
      <c r="Q101" s="25" t="s">
        <v>812</v>
      </c>
      <c r="R101" s="25" t="s">
        <v>217</v>
      </c>
      <c r="S101" s="28">
        <v>339014000</v>
      </c>
      <c r="T101" s="28">
        <v>1500</v>
      </c>
      <c r="U101" s="25" t="s">
        <v>776</v>
      </c>
      <c r="V101" s="25" t="s">
        <v>777</v>
      </c>
      <c r="W101" s="76"/>
      <c r="X101" s="76">
        <v>892.5</v>
      </c>
      <c r="Y101" s="76">
        <f t="shared" si="5"/>
        <v>892.5</v>
      </c>
      <c r="Z101" s="76"/>
      <c r="AA101" s="76"/>
      <c r="AB101" s="28" t="s">
        <v>445</v>
      </c>
      <c r="AC101" s="77">
        <v>1800.94</v>
      </c>
      <c r="AD101" s="107">
        <f>AC101+Y101</f>
        <v>2693.44</v>
      </c>
      <c r="AE101" s="94" t="s">
        <v>788</v>
      </c>
      <c r="AF101" s="94" t="s">
        <v>50</v>
      </c>
      <c r="AG101" s="94" t="s">
        <v>818</v>
      </c>
      <c r="AH101" s="96" t="s">
        <v>51</v>
      </c>
      <c r="AI101" s="115"/>
    </row>
    <row r="102" spans="1:35" ht="66.75" customHeight="1" x14ac:dyDescent="0.25">
      <c r="A102" s="21">
        <v>87</v>
      </c>
      <c r="B102" s="81" t="s">
        <v>768</v>
      </c>
      <c r="C102" s="81" t="s">
        <v>819</v>
      </c>
      <c r="D102" s="81" t="s">
        <v>809</v>
      </c>
      <c r="E102" s="81" t="s">
        <v>810</v>
      </c>
      <c r="F102" s="25" t="s">
        <v>483</v>
      </c>
      <c r="G102" s="84">
        <v>712994</v>
      </c>
      <c r="H102" s="84" t="s">
        <v>59</v>
      </c>
      <c r="I102" s="84" t="s">
        <v>46</v>
      </c>
      <c r="J102" s="84" t="s">
        <v>47</v>
      </c>
      <c r="K102" s="85" t="s">
        <v>820</v>
      </c>
      <c r="L102" s="76">
        <v>480</v>
      </c>
      <c r="M102" s="25" t="s">
        <v>49</v>
      </c>
      <c r="N102" s="92">
        <v>1.5</v>
      </c>
      <c r="O102" s="93">
        <v>45947</v>
      </c>
      <c r="P102" s="93">
        <v>45948</v>
      </c>
      <c r="Q102" s="25" t="s">
        <v>821</v>
      </c>
      <c r="R102" s="25" t="s">
        <v>428</v>
      </c>
      <c r="S102" s="28">
        <v>339014000</v>
      </c>
      <c r="T102" s="28">
        <v>1500</v>
      </c>
      <c r="U102" s="25" t="s">
        <v>778</v>
      </c>
      <c r="V102" s="25" t="s">
        <v>779</v>
      </c>
      <c r="W102" s="76"/>
      <c r="X102" s="76">
        <v>720</v>
      </c>
      <c r="Y102" s="76">
        <f t="shared" si="5"/>
        <v>720</v>
      </c>
      <c r="Z102" s="76"/>
      <c r="AA102" s="76"/>
      <c r="AB102" s="28" t="s">
        <v>438</v>
      </c>
      <c r="AC102" s="77">
        <v>302</v>
      </c>
      <c r="AD102" s="107">
        <f>AC102+Y102</f>
        <v>1022</v>
      </c>
      <c r="AE102" s="94" t="s">
        <v>789</v>
      </c>
      <c r="AF102" s="94" t="s">
        <v>50</v>
      </c>
      <c r="AG102" s="94" t="s">
        <v>822</v>
      </c>
      <c r="AH102" s="94" t="s">
        <v>51</v>
      </c>
      <c r="AI102" s="115"/>
    </row>
    <row r="103" spans="1:35" ht="60" customHeight="1" x14ac:dyDescent="0.25">
      <c r="A103" s="21">
        <v>88</v>
      </c>
      <c r="B103" s="81" t="s">
        <v>769</v>
      </c>
      <c r="C103" s="81" t="s">
        <v>823</v>
      </c>
      <c r="D103" s="81" t="s">
        <v>809</v>
      </c>
      <c r="E103" s="81" t="s">
        <v>810</v>
      </c>
      <c r="F103" s="25" t="s">
        <v>251</v>
      </c>
      <c r="G103" s="87">
        <v>713019</v>
      </c>
      <c r="H103" s="84" t="s">
        <v>59</v>
      </c>
      <c r="I103" s="84" t="s">
        <v>46</v>
      </c>
      <c r="J103" s="84" t="s">
        <v>47</v>
      </c>
      <c r="K103" s="85" t="s">
        <v>825</v>
      </c>
      <c r="L103" s="76">
        <v>480</v>
      </c>
      <c r="M103" s="25" t="s">
        <v>49</v>
      </c>
      <c r="N103" s="92">
        <v>1.5</v>
      </c>
      <c r="O103" s="93">
        <v>45947</v>
      </c>
      <c r="P103" s="93">
        <v>45948</v>
      </c>
      <c r="Q103" s="25" t="s">
        <v>821</v>
      </c>
      <c r="R103" s="25" t="s">
        <v>428</v>
      </c>
      <c r="S103" s="28">
        <v>339014000</v>
      </c>
      <c r="T103" s="28">
        <v>1500</v>
      </c>
      <c r="U103" s="25" t="s">
        <v>780</v>
      </c>
      <c r="V103" s="25" t="s">
        <v>781</v>
      </c>
      <c r="W103" s="76"/>
      <c r="X103" s="76">
        <v>720</v>
      </c>
      <c r="Y103" s="76">
        <f t="shared" si="5"/>
        <v>720</v>
      </c>
      <c r="Z103" s="76"/>
      <c r="AA103" s="76"/>
      <c r="AB103" s="28" t="s">
        <v>438</v>
      </c>
      <c r="AC103" s="77">
        <v>302</v>
      </c>
      <c r="AD103" s="107">
        <f t="shared" ref="AD103:AD105" si="6">AC103+Y103</f>
        <v>1022</v>
      </c>
      <c r="AE103" s="94" t="s">
        <v>790</v>
      </c>
      <c r="AF103" s="94" t="s">
        <v>50</v>
      </c>
      <c r="AG103" s="94" t="s">
        <v>824</v>
      </c>
      <c r="AH103" s="94" t="s">
        <v>51</v>
      </c>
      <c r="AI103" s="98"/>
    </row>
    <row r="104" spans="1:35" ht="54" customHeight="1" x14ac:dyDescent="0.25">
      <c r="A104" s="21">
        <v>89</v>
      </c>
      <c r="B104" s="81" t="s">
        <v>770</v>
      </c>
      <c r="C104" s="81" t="s">
        <v>826</v>
      </c>
      <c r="D104" s="81" t="s">
        <v>809</v>
      </c>
      <c r="E104" s="81" t="s">
        <v>810</v>
      </c>
      <c r="F104" s="25" t="s">
        <v>785</v>
      </c>
      <c r="G104" s="84">
        <v>708226</v>
      </c>
      <c r="H104" s="84" t="s">
        <v>59</v>
      </c>
      <c r="I104" s="84" t="s">
        <v>46</v>
      </c>
      <c r="J104" s="84" t="s">
        <v>47</v>
      </c>
      <c r="K104" s="85" t="s">
        <v>827</v>
      </c>
      <c r="L104" s="76">
        <v>480</v>
      </c>
      <c r="M104" s="25" t="s">
        <v>49</v>
      </c>
      <c r="N104" s="92">
        <v>1.5</v>
      </c>
      <c r="O104" s="93">
        <v>45947</v>
      </c>
      <c r="P104" s="93">
        <v>45948</v>
      </c>
      <c r="Q104" s="25" t="s">
        <v>821</v>
      </c>
      <c r="R104" s="25" t="s">
        <v>428</v>
      </c>
      <c r="S104" s="28">
        <v>339014000</v>
      </c>
      <c r="T104" s="28">
        <v>1500</v>
      </c>
      <c r="U104" s="25" t="s">
        <v>308</v>
      </c>
      <c r="V104" s="25" t="s">
        <v>782</v>
      </c>
      <c r="W104" s="76"/>
      <c r="X104" s="76">
        <v>720</v>
      </c>
      <c r="Y104" s="76">
        <f t="shared" si="5"/>
        <v>720</v>
      </c>
      <c r="Z104" s="76"/>
      <c r="AA104" s="76"/>
      <c r="AB104" s="28" t="s">
        <v>438</v>
      </c>
      <c r="AC104" s="77">
        <v>302</v>
      </c>
      <c r="AD104" s="107">
        <f t="shared" si="6"/>
        <v>1022</v>
      </c>
      <c r="AE104" s="94" t="s">
        <v>791</v>
      </c>
      <c r="AF104" s="94" t="s">
        <v>50</v>
      </c>
      <c r="AG104" s="94" t="s">
        <v>828</v>
      </c>
      <c r="AH104" s="94" t="s">
        <v>51</v>
      </c>
      <c r="AI104" s="98"/>
    </row>
    <row r="105" spans="1:35" ht="59.25" customHeight="1" x14ac:dyDescent="0.25">
      <c r="A105" s="21">
        <v>90</v>
      </c>
      <c r="B105" s="81" t="s">
        <v>771</v>
      </c>
      <c r="C105" s="81" t="s">
        <v>829</v>
      </c>
      <c r="D105" s="81" t="s">
        <v>809</v>
      </c>
      <c r="E105" s="81" t="s">
        <v>810</v>
      </c>
      <c r="F105" s="25" t="s">
        <v>74</v>
      </c>
      <c r="G105" s="84" t="s">
        <v>48</v>
      </c>
      <c r="H105" s="84" t="s">
        <v>59</v>
      </c>
      <c r="I105" s="84" t="s">
        <v>46</v>
      </c>
      <c r="J105" s="84" t="s">
        <v>47</v>
      </c>
      <c r="K105" s="85" t="s">
        <v>830</v>
      </c>
      <c r="L105" s="76">
        <v>480</v>
      </c>
      <c r="M105" s="25" t="s">
        <v>49</v>
      </c>
      <c r="N105" s="92">
        <v>1.5</v>
      </c>
      <c r="O105" s="93">
        <v>45947</v>
      </c>
      <c r="P105" s="93">
        <v>45948</v>
      </c>
      <c r="Q105" s="25" t="s">
        <v>821</v>
      </c>
      <c r="R105" s="25" t="s">
        <v>428</v>
      </c>
      <c r="S105" s="28">
        <v>339014000</v>
      </c>
      <c r="T105" s="28">
        <v>1500</v>
      </c>
      <c r="U105" s="25" t="s">
        <v>783</v>
      </c>
      <c r="V105" s="25" t="s">
        <v>784</v>
      </c>
      <c r="W105" s="76"/>
      <c r="X105" s="76">
        <v>720</v>
      </c>
      <c r="Y105" s="76">
        <f t="shared" si="5"/>
        <v>720</v>
      </c>
      <c r="Z105" s="76"/>
      <c r="AA105" s="76"/>
      <c r="AB105" s="28" t="s">
        <v>438</v>
      </c>
      <c r="AC105" s="77">
        <v>302</v>
      </c>
      <c r="AD105" s="107">
        <f t="shared" si="6"/>
        <v>1022</v>
      </c>
      <c r="AE105" s="94" t="s">
        <v>792</v>
      </c>
      <c r="AF105" s="94" t="s">
        <v>50</v>
      </c>
      <c r="AG105" s="94" t="s">
        <v>831</v>
      </c>
      <c r="AH105" s="94" t="s">
        <v>51</v>
      </c>
      <c r="AI105" s="98"/>
    </row>
    <row r="106" spans="1:35" ht="115.5" customHeight="1" x14ac:dyDescent="0.25">
      <c r="A106" s="21">
        <v>91</v>
      </c>
      <c r="B106" s="81" t="s">
        <v>833</v>
      </c>
      <c r="C106" s="81" t="s">
        <v>849</v>
      </c>
      <c r="D106" s="81" t="s">
        <v>850</v>
      </c>
      <c r="E106" s="81" t="s">
        <v>119</v>
      </c>
      <c r="F106" s="25" t="s">
        <v>85</v>
      </c>
      <c r="G106" s="87" t="s">
        <v>52</v>
      </c>
      <c r="H106" s="75" t="s">
        <v>53</v>
      </c>
      <c r="I106" s="75" t="s">
        <v>53</v>
      </c>
      <c r="J106" s="75" t="s">
        <v>54</v>
      </c>
      <c r="K106" s="85" t="s">
        <v>851</v>
      </c>
      <c r="L106" s="76">
        <v>1160</v>
      </c>
      <c r="M106" s="25" t="s">
        <v>49</v>
      </c>
      <c r="N106" s="92">
        <v>1.5</v>
      </c>
      <c r="O106" s="93">
        <v>45964</v>
      </c>
      <c r="P106" s="93">
        <v>45965</v>
      </c>
      <c r="Q106" s="25" t="s">
        <v>852</v>
      </c>
      <c r="R106" s="25" t="s">
        <v>421</v>
      </c>
      <c r="S106" s="28">
        <v>339014000</v>
      </c>
      <c r="T106" s="28">
        <v>1500</v>
      </c>
      <c r="U106" s="25" t="s">
        <v>847</v>
      </c>
      <c r="V106" s="25" t="s">
        <v>848</v>
      </c>
      <c r="W106" s="76"/>
      <c r="X106" s="76">
        <v>1740</v>
      </c>
      <c r="Y106" s="76">
        <f t="shared" si="5"/>
        <v>1740</v>
      </c>
      <c r="Z106" s="76"/>
      <c r="AA106" s="76"/>
      <c r="AB106" s="28" t="s">
        <v>864</v>
      </c>
      <c r="AC106" s="77">
        <f>1100.8+3945.59+2854.56</f>
        <v>7900.9500000000007</v>
      </c>
      <c r="AD106" s="107">
        <f>AC106+Y106</f>
        <v>9640.9500000000007</v>
      </c>
      <c r="AE106" s="94" t="s">
        <v>853</v>
      </c>
      <c r="AF106" s="94" t="s">
        <v>50</v>
      </c>
      <c r="AG106" s="94" t="s">
        <v>854</v>
      </c>
      <c r="AH106" s="94" t="s">
        <v>51</v>
      </c>
      <c r="AI106" s="98"/>
    </row>
    <row r="107" spans="1:35" ht="90" customHeight="1" x14ac:dyDescent="0.25">
      <c r="A107" s="21">
        <v>92</v>
      </c>
      <c r="B107" s="81" t="s">
        <v>834</v>
      </c>
      <c r="C107" s="81" t="s">
        <v>855</v>
      </c>
      <c r="D107" s="81" t="s">
        <v>805</v>
      </c>
      <c r="E107" s="81" t="s">
        <v>806</v>
      </c>
      <c r="F107" s="25" t="s">
        <v>719</v>
      </c>
      <c r="G107" s="26">
        <v>712913</v>
      </c>
      <c r="H107" s="25" t="s">
        <v>59</v>
      </c>
      <c r="I107" s="25" t="s">
        <v>108</v>
      </c>
      <c r="J107" s="25" t="s">
        <v>109</v>
      </c>
      <c r="K107" s="85" t="s">
        <v>856</v>
      </c>
      <c r="L107" s="76">
        <v>480</v>
      </c>
      <c r="M107" s="25" t="s">
        <v>49</v>
      </c>
      <c r="N107" s="92">
        <v>1.5</v>
      </c>
      <c r="O107" s="93">
        <v>45947</v>
      </c>
      <c r="P107" s="93">
        <v>45948</v>
      </c>
      <c r="Q107" s="25" t="s">
        <v>821</v>
      </c>
      <c r="R107" s="25" t="s">
        <v>428</v>
      </c>
      <c r="S107" s="28">
        <v>339014000</v>
      </c>
      <c r="T107" s="28">
        <v>1500</v>
      </c>
      <c r="U107" s="25" t="s">
        <v>262</v>
      </c>
      <c r="V107" s="25" t="s">
        <v>857</v>
      </c>
      <c r="W107" s="76"/>
      <c r="X107" s="76">
        <v>720</v>
      </c>
      <c r="Y107" s="76">
        <f t="shared" si="5"/>
        <v>720</v>
      </c>
      <c r="Z107" s="76"/>
      <c r="AA107" s="76"/>
      <c r="AB107" s="28" t="s">
        <v>438</v>
      </c>
      <c r="AC107" s="77">
        <v>302</v>
      </c>
      <c r="AD107" s="107">
        <f t="shared" ref="AD107:AD120" si="7">AC107+Y107</f>
        <v>1022</v>
      </c>
      <c r="AE107" s="94" t="s">
        <v>858</v>
      </c>
      <c r="AF107" s="94" t="s">
        <v>50</v>
      </c>
      <c r="AG107" s="94" t="s">
        <v>859</v>
      </c>
      <c r="AH107" s="94" t="s">
        <v>51</v>
      </c>
      <c r="AI107" s="98"/>
    </row>
    <row r="108" spans="1:35" ht="81.75" customHeight="1" x14ac:dyDescent="0.25">
      <c r="A108" s="21">
        <v>93</v>
      </c>
      <c r="B108" s="81" t="s">
        <v>832</v>
      </c>
      <c r="C108" s="81" t="s">
        <v>860</v>
      </c>
      <c r="D108" s="81" t="s">
        <v>805</v>
      </c>
      <c r="E108" s="81" t="s">
        <v>806</v>
      </c>
      <c r="F108" s="25" t="s">
        <v>719</v>
      </c>
      <c r="G108" s="26">
        <v>712913</v>
      </c>
      <c r="H108" s="25" t="s">
        <v>59</v>
      </c>
      <c r="I108" s="25" t="s">
        <v>108</v>
      </c>
      <c r="J108" s="25" t="s">
        <v>109</v>
      </c>
      <c r="K108" s="85" t="s">
        <v>861</v>
      </c>
      <c r="L108" s="76">
        <v>800</v>
      </c>
      <c r="M108" s="25" t="s">
        <v>55</v>
      </c>
      <c r="N108" s="92">
        <v>1.5</v>
      </c>
      <c r="O108" s="93">
        <v>45964</v>
      </c>
      <c r="P108" s="93">
        <v>45965</v>
      </c>
      <c r="Q108" s="25" t="s">
        <v>862</v>
      </c>
      <c r="R108" s="25" t="s">
        <v>56</v>
      </c>
      <c r="S108" s="28">
        <v>339014000</v>
      </c>
      <c r="T108" s="28">
        <v>1500</v>
      </c>
      <c r="U108" s="25" t="s">
        <v>301</v>
      </c>
      <c r="V108" s="25" t="s">
        <v>863</v>
      </c>
      <c r="W108" s="76"/>
      <c r="X108" s="76">
        <v>1200</v>
      </c>
      <c r="Y108" s="76">
        <f t="shared" si="5"/>
        <v>1200</v>
      </c>
      <c r="Z108" s="76"/>
      <c r="AA108" s="76"/>
      <c r="AB108" s="25" t="s">
        <v>865</v>
      </c>
      <c r="AC108" s="77">
        <f>1932.39+3943.4+4227.85</f>
        <v>10103.64</v>
      </c>
      <c r="AD108" s="107">
        <f t="shared" si="7"/>
        <v>11303.64</v>
      </c>
      <c r="AE108" s="94" t="s">
        <v>866</v>
      </c>
      <c r="AF108" s="94" t="s">
        <v>50</v>
      </c>
      <c r="AG108" s="94" t="s">
        <v>867</v>
      </c>
      <c r="AH108" s="94" t="s">
        <v>51</v>
      </c>
      <c r="AI108" s="98"/>
    </row>
    <row r="109" spans="1:35" ht="94.5" customHeight="1" x14ac:dyDescent="0.25">
      <c r="A109" s="21">
        <v>94</v>
      </c>
      <c r="B109" s="81" t="s">
        <v>835</v>
      </c>
      <c r="C109" s="81" t="s">
        <v>868</v>
      </c>
      <c r="D109" s="81" t="s">
        <v>805</v>
      </c>
      <c r="E109" s="81" t="s">
        <v>806</v>
      </c>
      <c r="F109" s="25" t="s">
        <v>719</v>
      </c>
      <c r="G109" s="26">
        <v>712913</v>
      </c>
      <c r="H109" s="25" t="s">
        <v>59</v>
      </c>
      <c r="I109" s="25" t="s">
        <v>108</v>
      </c>
      <c r="J109" s="25" t="s">
        <v>109</v>
      </c>
      <c r="K109" s="85" t="s">
        <v>869</v>
      </c>
      <c r="L109" s="76">
        <v>1160</v>
      </c>
      <c r="M109" s="25" t="s">
        <v>49</v>
      </c>
      <c r="N109" s="92">
        <v>2</v>
      </c>
      <c r="O109" s="93">
        <v>45967</v>
      </c>
      <c r="P109" s="93">
        <v>45969</v>
      </c>
      <c r="Q109" s="25" t="s">
        <v>870</v>
      </c>
      <c r="R109" s="25" t="s">
        <v>56</v>
      </c>
      <c r="S109" s="28">
        <v>339014000</v>
      </c>
      <c r="T109" s="28">
        <v>1500</v>
      </c>
      <c r="U109" s="25" t="s">
        <v>871</v>
      </c>
      <c r="V109" s="25" t="s">
        <v>872</v>
      </c>
      <c r="W109" s="76"/>
      <c r="X109" s="76">
        <v>2320</v>
      </c>
      <c r="Y109" s="76">
        <f t="shared" si="5"/>
        <v>2320</v>
      </c>
      <c r="Z109" s="76"/>
      <c r="AA109" s="76"/>
      <c r="AB109" s="25" t="s">
        <v>865</v>
      </c>
      <c r="AC109" s="77">
        <f>3926.83+3059.85</f>
        <v>6986.68</v>
      </c>
      <c r="AD109" s="107">
        <f t="shared" si="7"/>
        <v>9306.68</v>
      </c>
      <c r="AE109" s="94" t="s">
        <v>873</v>
      </c>
      <c r="AF109" s="94" t="s">
        <v>50</v>
      </c>
      <c r="AG109" s="94" t="s">
        <v>874</v>
      </c>
      <c r="AH109" s="94" t="s">
        <v>51</v>
      </c>
      <c r="AI109" s="98"/>
    </row>
    <row r="110" spans="1:35" ht="33" customHeight="1" x14ac:dyDescent="0.25">
      <c r="A110" s="21">
        <v>95</v>
      </c>
      <c r="B110" s="110" t="s">
        <v>836</v>
      </c>
      <c r="C110" s="81"/>
      <c r="D110" s="81"/>
      <c r="E110" s="81"/>
      <c r="F110" s="25"/>
      <c r="G110" s="84"/>
      <c r="H110" s="84"/>
      <c r="I110" s="84"/>
      <c r="J110" s="84"/>
      <c r="K110" s="85"/>
      <c r="L110" s="76"/>
      <c r="M110" s="25"/>
      <c r="N110" s="92"/>
      <c r="O110" s="93"/>
      <c r="P110" s="93"/>
      <c r="Q110" s="25"/>
      <c r="R110" s="25"/>
      <c r="S110" s="28">
        <v>339014000</v>
      </c>
      <c r="T110" s="28">
        <v>1500</v>
      </c>
      <c r="U110" s="25"/>
      <c r="V110" s="25"/>
      <c r="W110" s="76"/>
      <c r="X110" s="76"/>
      <c r="Y110" s="76"/>
      <c r="Z110" s="76"/>
      <c r="AA110" s="76"/>
      <c r="AB110" s="25"/>
      <c r="AC110" s="77"/>
      <c r="AD110" s="107">
        <f t="shared" si="7"/>
        <v>0</v>
      </c>
      <c r="AE110" s="94"/>
      <c r="AF110" s="94"/>
      <c r="AG110" s="94"/>
      <c r="AH110" s="94"/>
      <c r="AI110" s="98" t="s">
        <v>883</v>
      </c>
    </row>
    <row r="111" spans="1:35" ht="54.75" customHeight="1" x14ac:dyDescent="0.25">
      <c r="A111" s="21">
        <v>96</v>
      </c>
      <c r="B111" s="81" t="s">
        <v>837</v>
      </c>
      <c r="C111" s="81" t="s">
        <v>875</v>
      </c>
      <c r="D111" s="81" t="s">
        <v>876</v>
      </c>
      <c r="E111" s="81" t="s">
        <v>119</v>
      </c>
      <c r="F111" s="25" t="s">
        <v>85</v>
      </c>
      <c r="G111" s="87" t="s">
        <v>52</v>
      </c>
      <c r="H111" s="75" t="s">
        <v>53</v>
      </c>
      <c r="I111" s="75" t="s">
        <v>53</v>
      </c>
      <c r="J111" s="75" t="s">
        <v>54</v>
      </c>
      <c r="K111" s="85" t="s">
        <v>877</v>
      </c>
      <c r="L111" s="76">
        <v>1160</v>
      </c>
      <c r="M111" s="25" t="s">
        <v>49</v>
      </c>
      <c r="N111" s="92">
        <v>2</v>
      </c>
      <c r="O111" s="93">
        <v>45967</v>
      </c>
      <c r="P111" s="93">
        <v>45969</v>
      </c>
      <c r="Q111" s="25" t="s">
        <v>878</v>
      </c>
      <c r="R111" s="25" t="s">
        <v>56</v>
      </c>
      <c r="S111" s="28">
        <v>339014000</v>
      </c>
      <c r="T111" s="28">
        <v>1500</v>
      </c>
      <c r="U111" s="25" t="s">
        <v>879</v>
      </c>
      <c r="V111" s="25" t="s">
        <v>880</v>
      </c>
      <c r="W111" s="76"/>
      <c r="X111" s="76">
        <v>2320</v>
      </c>
      <c r="Y111" s="76">
        <v>2320</v>
      </c>
      <c r="Z111" s="76"/>
      <c r="AA111" s="76"/>
      <c r="AB111" s="25" t="s">
        <v>865</v>
      </c>
      <c r="AC111" s="105">
        <f>3935.56+2727.34</f>
        <v>6662.9</v>
      </c>
      <c r="AD111" s="107">
        <f>AC111+Y111</f>
        <v>8982.9</v>
      </c>
      <c r="AE111" s="94" t="s">
        <v>881</v>
      </c>
      <c r="AF111" s="94" t="s">
        <v>50</v>
      </c>
      <c r="AG111" s="94" t="s">
        <v>882</v>
      </c>
      <c r="AH111" s="94" t="s">
        <v>51</v>
      </c>
      <c r="AI111" s="98"/>
    </row>
    <row r="112" spans="1:35" ht="103.5" customHeight="1" x14ac:dyDescent="0.25">
      <c r="A112" s="21">
        <v>97</v>
      </c>
      <c r="B112" s="81" t="s">
        <v>838</v>
      </c>
      <c r="C112" s="81" t="s">
        <v>884</v>
      </c>
      <c r="D112" s="81" t="s">
        <v>805</v>
      </c>
      <c r="E112" s="81" t="s">
        <v>806</v>
      </c>
      <c r="F112" s="25" t="s">
        <v>719</v>
      </c>
      <c r="G112" s="26">
        <v>712913</v>
      </c>
      <c r="H112" s="25" t="s">
        <v>59</v>
      </c>
      <c r="I112" s="25" t="s">
        <v>108</v>
      </c>
      <c r="J112" s="25" t="s">
        <v>109</v>
      </c>
      <c r="K112" s="85" t="s">
        <v>885</v>
      </c>
      <c r="L112" s="76">
        <v>1160</v>
      </c>
      <c r="M112" s="25" t="s">
        <v>49</v>
      </c>
      <c r="N112" s="92">
        <v>2.5</v>
      </c>
      <c r="O112" s="93">
        <v>45972</v>
      </c>
      <c r="P112" s="93">
        <v>45974</v>
      </c>
      <c r="Q112" s="25" t="s">
        <v>886</v>
      </c>
      <c r="R112" s="25" t="s">
        <v>56</v>
      </c>
      <c r="S112" s="28">
        <v>339014000</v>
      </c>
      <c r="T112" s="28">
        <v>1500</v>
      </c>
      <c r="U112" s="25" t="s">
        <v>887</v>
      </c>
      <c r="V112" s="25" t="s">
        <v>888</v>
      </c>
      <c r="W112" s="76"/>
      <c r="X112" s="76">
        <v>2900</v>
      </c>
      <c r="Y112" s="76">
        <v>2900</v>
      </c>
      <c r="Z112" s="76"/>
      <c r="AA112" s="76"/>
      <c r="AB112" s="25" t="s">
        <v>865</v>
      </c>
      <c r="AC112" s="77">
        <f>3970.89+1698.93</f>
        <v>5669.82</v>
      </c>
      <c r="AD112" s="107">
        <f t="shared" si="7"/>
        <v>8569.82</v>
      </c>
      <c r="AE112" s="94" t="s">
        <v>889</v>
      </c>
      <c r="AF112" s="94" t="s">
        <v>50</v>
      </c>
      <c r="AG112" s="94" t="s">
        <v>890</v>
      </c>
      <c r="AH112" s="94" t="s">
        <v>51</v>
      </c>
      <c r="AI112" s="98"/>
    </row>
    <row r="113" spans="1:38" ht="117" customHeight="1" x14ac:dyDescent="0.25">
      <c r="A113" s="21">
        <v>98</v>
      </c>
      <c r="B113" s="81" t="s">
        <v>839</v>
      </c>
      <c r="C113" s="81" t="s">
        <v>891</v>
      </c>
      <c r="D113" s="81" t="s">
        <v>805</v>
      </c>
      <c r="E113" s="81" t="s">
        <v>692</v>
      </c>
      <c r="F113" s="25" t="s">
        <v>518</v>
      </c>
      <c r="G113" s="84">
        <v>713029</v>
      </c>
      <c r="H113" s="84" t="s">
        <v>59</v>
      </c>
      <c r="I113" s="84" t="s">
        <v>46</v>
      </c>
      <c r="J113" s="84" t="s">
        <v>47</v>
      </c>
      <c r="K113" s="85" t="s">
        <v>892</v>
      </c>
      <c r="L113" s="76">
        <v>1160</v>
      </c>
      <c r="M113" s="25" t="s">
        <v>49</v>
      </c>
      <c r="N113" s="92">
        <v>2.5</v>
      </c>
      <c r="O113" s="93">
        <v>45972</v>
      </c>
      <c r="P113" s="93">
        <v>45974</v>
      </c>
      <c r="Q113" s="25" t="s">
        <v>886</v>
      </c>
      <c r="R113" s="25" t="s">
        <v>56</v>
      </c>
      <c r="S113" s="28">
        <v>339014000</v>
      </c>
      <c r="T113" s="28">
        <v>1500</v>
      </c>
      <c r="U113" s="25" t="s">
        <v>893</v>
      </c>
      <c r="V113" s="25" t="s">
        <v>894</v>
      </c>
      <c r="W113" s="76"/>
      <c r="X113" s="76">
        <v>2900</v>
      </c>
      <c r="Y113" s="76">
        <v>2900</v>
      </c>
      <c r="Z113" s="76"/>
      <c r="AA113" s="76"/>
      <c r="AB113" s="25" t="s">
        <v>865</v>
      </c>
      <c r="AC113" s="77">
        <f>3970.89+1698.93</f>
        <v>5669.82</v>
      </c>
      <c r="AD113" s="107">
        <f t="shared" si="7"/>
        <v>8569.82</v>
      </c>
      <c r="AE113" s="94" t="s">
        <v>895</v>
      </c>
      <c r="AF113" s="94" t="s">
        <v>50</v>
      </c>
      <c r="AG113" s="94" t="s">
        <v>896</v>
      </c>
      <c r="AH113" s="94" t="s">
        <v>51</v>
      </c>
      <c r="AI113" s="98"/>
    </row>
    <row r="114" spans="1:38" ht="106.5" customHeight="1" x14ac:dyDescent="0.25">
      <c r="A114" s="21">
        <v>99</v>
      </c>
      <c r="B114" s="81" t="s">
        <v>840</v>
      </c>
      <c r="C114" s="81" t="s">
        <v>897</v>
      </c>
      <c r="D114" s="81" t="s">
        <v>898</v>
      </c>
      <c r="E114" s="81" t="s">
        <v>119</v>
      </c>
      <c r="F114" s="25" t="s">
        <v>85</v>
      </c>
      <c r="G114" s="87" t="s">
        <v>52</v>
      </c>
      <c r="H114" s="75" t="s">
        <v>53</v>
      </c>
      <c r="I114" s="75" t="s">
        <v>53</v>
      </c>
      <c r="J114" s="75" t="s">
        <v>54</v>
      </c>
      <c r="K114" s="85" t="s">
        <v>899</v>
      </c>
      <c r="L114" s="76">
        <v>1160</v>
      </c>
      <c r="M114" s="25" t="s">
        <v>49</v>
      </c>
      <c r="N114" s="92">
        <v>2.5</v>
      </c>
      <c r="O114" s="93">
        <v>45972</v>
      </c>
      <c r="P114" s="93">
        <v>45974</v>
      </c>
      <c r="Q114" s="25" t="s">
        <v>886</v>
      </c>
      <c r="R114" s="25" t="s">
        <v>56</v>
      </c>
      <c r="S114" s="28">
        <v>339014000</v>
      </c>
      <c r="T114" s="28">
        <v>1500</v>
      </c>
      <c r="U114" s="25" t="s">
        <v>900</v>
      </c>
      <c r="V114" s="25" t="s">
        <v>901</v>
      </c>
      <c r="W114" s="76"/>
      <c r="X114" s="76">
        <v>2900</v>
      </c>
      <c r="Y114" s="76">
        <v>2900</v>
      </c>
      <c r="Z114" s="76"/>
      <c r="AA114" s="76"/>
      <c r="AB114" s="25" t="s">
        <v>865</v>
      </c>
      <c r="AC114" s="77">
        <v>5669.82</v>
      </c>
      <c r="AD114" s="107">
        <f t="shared" si="7"/>
        <v>8569.82</v>
      </c>
      <c r="AE114" s="94" t="s">
        <v>902</v>
      </c>
      <c r="AF114" s="94" t="s">
        <v>50</v>
      </c>
      <c r="AG114" s="94" t="s">
        <v>903</v>
      </c>
      <c r="AH114" s="94" t="s">
        <v>51</v>
      </c>
      <c r="AI114" s="98"/>
    </row>
    <row r="115" spans="1:38" ht="65.25" customHeight="1" x14ac:dyDescent="0.25">
      <c r="A115" s="21">
        <v>100</v>
      </c>
      <c r="B115" s="81" t="s">
        <v>841</v>
      </c>
      <c r="C115" s="81" t="s">
        <v>904</v>
      </c>
      <c r="D115" s="81" t="s">
        <v>898</v>
      </c>
      <c r="E115" s="81" t="s">
        <v>806</v>
      </c>
      <c r="F115" s="25" t="s">
        <v>755</v>
      </c>
      <c r="G115" s="87">
        <v>713517</v>
      </c>
      <c r="H115" s="75" t="s">
        <v>59</v>
      </c>
      <c r="I115" s="75" t="s">
        <v>758</v>
      </c>
      <c r="J115" s="75" t="s">
        <v>109</v>
      </c>
      <c r="K115" s="85" t="s">
        <v>807</v>
      </c>
      <c r="L115" s="76">
        <v>480</v>
      </c>
      <c r="M115" s="25" t="s">
        <v>49</v>
      </c>
      <c r="N115" s="92">
        <v>1.5</v>
      </c>
      <c r="O115" s="93">
        <v>45947</v>
      </c>
      <c r="P115" s="93">
        <v>45948</v>
      </c>
      <c r="Q115" s="25" t="s">
        <v>905</v>
      </c>
      <c r="R115" s="25" t="s">
        <v>428</v>
      </c>
      <c r="S115" s="28">
        <v>339014000</v>
      </c>
      <c r="T115" s="28">
        <v>1500</v>
      </c>
      <c r="U115" s="25" t="s">
        <v>910</v>
      </c>
      <c r="V115" s="25" t="s">
        <v>906</v>
      </c>
      <c r="W115" s="76"/>
      <c r="X115" s="76">
        <v>720</v>
      </c>
      <c r="Y115" s="76">
        <v>720</v>
      </c>
      <c r="Z115" s="76"/>
      <c r="AA115" s="76"/>
      <c r="AB115" s="28" t="s">
        <v>445</v>
      </c>
      <c r="AC115" s="77">
        <v>302</v>
      </c>
      <c r="AD115" s="107">
        <f t="shared" si="7"/>
        <v>1022</v>
      </c>
      <c r="AE115" s="94" t="s">
        <v>907</v>
      </c>
      <c r="AF115" s="94" t="s">
        <v>50</v>
      </c>
      <c r="AG115" s="94" t="s">
        <v>908</v>
      </c>
      <c r="AH115" s="94" t="s">
        <v>51</v>
      </c>
      <c r="AI115" s="98"/>
    </row>
    <row r="116" spans="1:38" ht="56.25" customHeight="1" x14ac:dyDescent="0.25">
      <c r="A116" s="21">
        <v>101</v>
      </c>
      <c r="B116" s="81" t="s">
        <v>842</v>
      </c>
      <c r="C116" s="81" t="s">
        <v>804</v>
      </c>
      <c r="D116" s="81" t="s">
        <v>898</v>
      </c>
      <c r="E116" s="81" t="s">
        <v>806</v>
      </c>
      <c r="F116" s="25" t="s">
        <v>745</v>
      </c>
      <c r="G116" s="87">
        <v>713517</v>
      </c>
      <c r="H116" s="75" t="s">
        <v>59</v>
      </c>
      <c r="I116" s="75" t="s">
        <v>748</v>
      </c>
      <c r="J116" s="75" t="s">
        <v>109</v>
      </c>
      <c r="K116" s="85" t="s">
        <v>909</v>
      </c>
      <c r="L116" s="76">
        <v>480</v>
      </c>
      <c r="M116" s="25" t="s">
        <v>49</v>
      </c>
      <c r="N116" s="92">
        <v>1.5</v>
      </c>
      <c r="O116" s="93">
        <v>45947</v>
      </c>
      <c r="P116" s="93">
        <v>45948</v>
      </c>
      <c r="Q116" s="25" t="s">
        <v>905</v>
      </c>
      <c r="R116" s="25" t="s">
        <v>428</v>
      </c>
      <c r="S116" s="28">
        <v>339014000</v>
      </c>
      <c r="T116" s="28">
        <v>1500</v>
      </c>
      <c r="U116" s="25" t="s">
        <v>919</v>
      </c>
      <c r="V116" s="25" t="s">
        <v>911</v>
      </c>
      <c r="W116" s="76"/>
      <c r="X116" s="76">
        <v>720</v>
      </c>
      <c r="Y116" s="76">
        <v>720</v>
      </c>
      <c r="Z116" s="76"/>
      <c r="AA116" s="76"/>
      <c r="AB116" s="28" t="s">
        <v>445</v>
      </c>
      <c r="AC116" s="77">
        <v>302</v>
      </c>
      <c r="AD116" s="107">
        <f t="shared" si="7"/>
        <v>1022</v>
      </c>
      <c r="AE116" s="94" t="s">
        <v>912</v>
      </c>
      <c r="AF116" s="94" t="s">
        <v>50</v>
      </c>
      <c r="AG116" s="94" t="s">
        <v>913</v>
      </c>
      <c r="AH116" s="94" t="s">
        <v>51</v>
      </c>
      <c r="AI116" s="98"/>
    </row>
    <row r="117" spans="1:38" ht="90" customHeight="1" x14ac:dyDescent="0.25">
      <c r="A117" s="21">
        <v>102</v>
      </c>
      <c r="B117" s="81" t="s">
        <v>843</v>
      </c>
      <c r="C117" s="81" t="s">
        <v>914</v>
      </c>
      <c r="D117" s="81" t="s">
        <v>898</v>
      </c>
      <c r="E117" s="81" t="s">
        <v>806</v>
      </c>
      <c r="F117" s="25" t="s">
        <v>74</v>
      </c>
      <c r="G117" s="84" t="s">
        <v>48</v>
      </c>
      <c r="H117" s="84" t="s">
        <v>59</v>
      </c>
      <c r="I117" s="84" t="s">
        <v>46</v>
      </c>
      <c r="J117" s="84" t="s">
        <v>47</v>
      </c>
      <c r="K117" s="85" t="s">
        <v>915</v>
      </c>
      <c r="L117" s="76">
        <v>480</v>
      </c>
      <c r="M117" s="25" t="s">
        <v>49</v>
      </c>
      <c r="N117" s="92">
        <v>1.5</v>
      </c>
      <c r="O117" s="93">
        <v>45966</v>
      </c>
      <c r="P117" s="93">
        <v>45967</v>
      </c>
      <c r="Q117" s="25" t="s">
        <v>917</v>
      </c>
      <c r="R117" s="28" t="s">
        <v>918</v>
      </c>
      <c r="S117" s="28">
        <v>339014000</v>
      </c>
      <c r="T117" s="28">
        <v>1500</v>
      </c>
      <c r="U117" s="25" t="s">
        <v>920</v>
      </c>
      <c r="V117" s="25" t="s">
        <v>921</v>
      </c>
      <c r="W117" s="76"/>
      <c r="X117" s="76">
        <v>720</v>
      </c>
      <c r="Y117" s="76">
        <v>720</v>
      </c>
      <c r="Z117" s="76"/>
      <c r="AA117" s="76"/>
      <c r="AB117" s="28" t="s">
        <v>922</v>
      </c>
      <c r="AC117" s="77">
        <v>0</v>
      </c>
      <c r="AD117" s="107">
        <f t="shared" si="7"/>
        <v>720</v>
      </c>
      <c r="AE117" s="94" t="s">
        <v>923</v>
      </c>
      <c r="AF117" s="94" t="s">
        <v>50</v>
      </c>
      <c r="AG117" s="94" t="s">
        <v>924</v>
      </c>
      <c r="AH117" s="94" t="s">
        <v>51</v>
      </c>
      <c r="AI117" s="98" t="s">
        <v>916</v>
      </c>
    </row>
    <row r="118" spans="1:38" ht="33" customHeight="1" x14ac:dyDescent="0.25">
      <c r="A118" s="21">
        <v>103</v>
      </c>
      <c r="B118" s="81" t="s">
        <v>844</v>
      </c>
      <c r="C118" s="81"/>
      <c r="D118" s="81"/>
      <c r="E118" s="81"/>
      <c r="F118" s="25" t="s">
        <v>74</v>
      </c>
      <c r="G118" s="84"/>
      <c r="H118" s="84"/>
      <c r="I118" s="84"/>
      <c r="J118" s="84"/>
      <c r="K118" s="85"/>
      <c r="L118" s="76"/>
      <c r="M118" s="25"/>
      <c r="N118" s="92"/>
      <c r="O118" s="93"/>
      <c r="P118" s="93"/>
      <c r="Q118" s="25"/>
      <c r="R118" s="25"/>
      <c r="S118" s="28">
        <v>339014000</v>
      </c>
      <c r="T118" s="28">
        <v>1500</v>
      </c>
      <c r="U118" s="25"/>
      <c r="V118" s="25"/>
      <c r="W118" s="76"/>
      <c r="X118" s="76"/>
      <c r="Y118" s="76"/>
      <c r="Z118" s="76"/>
      <c r="AA118" s="76"/>
      <c r="AB118" s="25"/>
      <c r="AC118" s="77"/>
      <c r="AD118" s="107">
        <f t="shared" si="7"/>
        <v>0</v>
      </c>
      <c r="AE118" s="94"/>
      <c r="AF118" s="94"/>
      <c r="AG118" s="94"/>
      <c r="AH118" s="94"/>
      <c r="AI118" s="98" t="s">
        <v>883</v>
      </c>
    </row>
    <row r="119" spans="1:38" ht="85.5" customHeight="1" x14ac:dyDescent="0.25">
      <c r="A119" s="21">
        <v>104</v>
      </c>
      <c r="B119" s="81" t="s">
        <v>845</v>
      </c>
      <c r="C119" s="81" t="s">
        <v>925</v>
      </c>
      <c r="D119" s="81" t="s">
        <v>898</v>
      </c>
      <c r="E119" s="81" t="s">
        <v>806</v>
      </c>
      <c r="F119" s="25" t="s">
        <v>74</v>
      </c>
      <c r="G119" s="84" t="s">
        <v>48</v>
      </c>
      <c r="H119" s="84" t="s">
        <v>59</v>
      </c>
      <c r="I119" s="84" t="s">
        <v>46</v>
      </c>
      <c r="J119" s="84" t="s">
        <v>47</v>
      </c>
      <c r="K119" s="85" t="s">
        <v>926</v>
      </c>
      <c r="L119" s="76">
        <v>1160</v>
      </c>
      <c r="M119" s="25" t="s">
        <v>49</v>
      </c>
      <c r="N119" s="92">
        <v>2</v>
      </c>
      <c r="O119" s="93">
        <v>45967</v>
      </c>
      <c r="P119" s="93">
        <v>45969</v>
      </c>
      <c r="Q119" s="25" t="s">
        <v>927</v>
      </c>
      <c r="R119" s="25" t="s">
        <v>421</v>
      </c>
      <c r="S119" s="28">
        <v>339014000</v>
      </c>
      <c r="T119" s="28">
        <v>1500</v>
      </c>
      <c r="U119" s="25" t="s">
        <v>928</v>
      </c>
      <c r="V119" s="25" t="s">
        <v>929</v>
      </c>
      <c r="W119" s="76"/>
      <c r="X119" s="76">
        <v>2320</v>
      </c>
      <c r="Y119" s="76">
        <v>2320</v>
      </c>
      <c r="Z119" s="76"/>
      <c r="AA119" s="76"/>
      <c r="AB119" s="25" t="s">
        <v>865</v>
      </c>
      <c r="AC119" s="77">
        <f>3935.56+2727.34</f>
        <v>6662.9</v>
      </c>
      <c r="AD119" s="107">
        <f t="shared" si="7"/>
        <v>8982.9</v>
      </c>
      <c r="AE119" s="94" t="s">
        <v>930</v>
      </c>
      <c r="AF119" s="94" t="s">
        <v>50</v>
      </c>
      <c r="AG119" s="94" t="s">
        <v>931</v>
      </c>
      <c r="AH119" s="94" t="s">
        <v>51</v>
      </c>
      <c r="AI119" s="98"/>
    </row>
    <row r="120" spans="1:38" ht="72.75" customHeight="1" thickBot="1" x14ac:dyDescent="0.3">
      <c r="A120" s="29">
        <v>105</v>
      </c>
      <c r="B120" s="99" t="s">
        <v>846</v>
      </c>
      <c r="C120" s="78"/>
      <c r="D120" s="78"/>
      <c r="E120" s="78"/>
      <c r="F120" s="78" t="s">
        <v>74</v>
      </c>
      <c r="G120" s="100" t="s">
        <v>48</v>
      </c>
      <c r="H120" s="100" t="s">
        <v>59</v>
      </c>
      <c r="I120" s="100" t="s">
        <v>46</v>
      </c>
      <c r="J120" s="100" t="s">
        <v>47</v>
      </c>
      <c r="K120" s="106"/>
      <c r="L120" s="79"/>
      <c r="M120" s="78"/>
      <c r="N120" s="101"/>
      <c r="O120" s="102"/>
      <c r="P120" s="102"/>
      <c r="Q120" s="78"/>
      <c r="R120" s="78"/>
      <c r="S120" s="111">
        <v>339014000</v>
      </c>
      <c r="T120" s="111">
        <v>1500</v>
      </c>
      <c r="U120" s="78" t="s">
        <v>933</v>
      </c>
      <c r="V120" s="78" t="s">
        <v>934</v>
      </c>
      <c r="W120" s="79"/>
      <c r="X120" s="79">
        <v>1740</v>
      </c>
      <c r="Y120" s="79">
        <v>1740</v>
      </c>
      <c r="Z120" s="79"/>
      <c r="AA120" s="79"/>
      <c r="AB120" s="78" t="s">
        <v>865</v>
      </c>
      <c r="AC120" s="80"/>
      <c r="AD120" s="112">
        <f t="shared" si="7"/>
        <v>1740</v>
      </c>
      <c r="AE120" s="103" t="s">
        <v>932</v>
      </c>
      <c r="AF120" s="103" t="s">
        <v>793</v>
      </c>
      <c r="AG120" s="103"/>
      <c r="AH120" s="103"/>
      <c r="AI120" s="117"/>
    </row>
    <row r="121" spans="1:38" ht="15.75" customHeight="1" thickBot="1" x14ac:dyDescent="0.3">
      <c r="A121" s="58" t="s">
        <v>41</v>
      </c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60">
        <f>SUM(L17:L120)</f>
        <v>71583.290000000008</v>
      </c>
      <c r="M121" s="61"/>
      <c r="N121" s="61"/>
      <c r="O121" s="61"/>
      <c r="P121" s="61"/>
      <c r="Q121" s="61"/>
      <c r="R121" s="62"/>
      <c r="S121" s="63"/>
      <c r="T121" s="63"/>
      <c r="U121" s="64"/>
      <c r="V121" s="64"/>
      <c r="W121" s="65">
        <f>SUM(W17:W120)</f>
        <v>0</v>
      </c>
      <c r="X121" s="65">
        <f t="shared" ref="X121:AA121" si="8">SUM(X17:X120)</f>
        <v>189963.81</v>
      </c>
      <c r="Y121" s="65">
        <f t="shared" si="8"/>
        <v>182423.81</v>
      </c>
      <c r="Z121" s="65">
        <f t="shared" si="8"/>
        <v>14050</v>
      </c>
      <c r="AA121" s="65">
        <f t="shared" si="8"/>
        <v>0</v>
      </c>
      <c r="AB121" s="66"/>
      <c r="AC121" s="65">
        <f>SUM(AC17:AC120)</f>
        <v>318663.89600000012</v>
      </c>
      <c r="AD121" s="65">
        <f>SUM(AD17:AD120)</f>
        <v>494577.70600000024</v>
      </c>
      <c r="AE121" s="67"/>
      <c r="AF121" s="67"/>
      <c r="AG121" s="68"/>
      <c r="AH121" s="68"/>
      <c r="AI121" s="69"/>
    </row>
    <row r="122" spans="1:38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8"/>
      <c r="M122" s="10"/>
      <c r="N122" s="10"/>
      <c r="O122" s="10"/>
      <c r="P122" s="10"/>
      <c r="Q122" s="10"/>
      <c r="R122" s="10"/>
      <c r="S122" s="10"/>
      <c r="T122" s="10"/>
      <c r="U122" s="3"/>
      <c r="V122" s="3"/>
      <c r="W122" s="20"/>
      <c r="X122" s="20"/>
      <c r="Y122" s="20"/>
      <c r="Z122" s="20"/>
      <c r="AA122" s="20"/>
      <c r="AB122" s="4"/>
      <c r="AC122" s="20"/>
      <c r="AD122" s="20"/>
      <c r="AE122" s="5"/>
      <c r="AF122" s="5"/>
      <c r="AG122" s="5"/>
      <c r="AH122" s="5"/>
      <c r="AI122" s="7"/>
    </row>
    <row r="123" spans="1:38" ht="16.5" customHeight="1" x14ac:dyDescent="0.25">
      <c r="A123" s="7" t="s">
        <v>794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13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3"/>
      <c r="X123" s="27"/>
      <c r="Y123" s="13"/>
      <c r="Z123" s="13"/>
      <c r="AA123" s="13"/>
      <c r="AB123" s="7"/>
      <c r="AC123" s="13"/>
      <c r="AD123" s="13"/>
      <c r="AE123" s="7"/>
      <c r="AF123" s="7"/>
      <c r="AG123" s="7"/>
      <c r="AH123" s="7"/>
      <c r="AI123" s="7"/>
      <c r="AJ123" s="7"/>
      <c r="AK123" s="7"/>
      <c r="AL123" s="7"/>
    </row>
    <row r="124" spans="1:38" ht="22.5" customHeight="1" x14ac:dyDescent="0.25">
      <c r="A124" s="7" t="s">
        <v>689</v>
      </c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13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13"/>
      <c r="X124" s="13"/>
      <c r="Y124" s="13"/>
      <c r="Z124" s="13"/>
      <c r="AA124" s="13"/>
      <c r="AB124" s="7"/>
      <c r="AC124" s="13"/>
      <c r="AD124" s="13"/>
      <c r="AE124" s="7"/>
      <c r="AF124" s="7"/>
      <c r="AG124" s="7"/>
      <c r="AH124" s="7"/>
      <c r="AI124" s="7"/>
      <c r="AJ124" s="7"/>
      <c r="AK124" s="7"/>
      <c r="AL124" s="7"/>
    </row>
    <row r="125" spans="1:38" ht="28.5" customHeight="1" x14ac:dyDescent="0.25">
      <c r="A125" s="11" t="s">
        <v>44</v>
      </c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9"/>
      <c r="M125" s="11"/>
      <c r="N125" s="11"/>
      <c r="O125" s="7"/>
      <c r="P125" s="7"/>
      <c r="Q125" s="7"/>
      <c r="R125" s="7"/>
      <c r="S125" s="7"/>
      <c r="T125" s="7"/>
      <c r="U125" s="7"/>
      <c r="V125" s="7"/>
      <c r="W125" s="13"/>
      <c r="X125" s="13"/>
      <c r="Y125" s="13"/>
      <c r="Z125" s="13"/>
      <c r="AA125" s="13"/>
      <c r="AB125" s="7"/>
      <c r="AC125" s="13"/>
      <c r="AD125" s="13"/>
      <c r="AE125" s="7"/>
      <c r="AF125" s="7"/>
      <c r="AG125" s="7"/>
      <c r="AH125" s="7"/>
      <c r="AI125" s="7"/>
      <c r="AJ125" s="7"/>
      <c r="AK125" s="7"/>
      <c r="AL125" s="7"/>
    </row>
    <row r="126" spans="1:38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14"/>
      <c r="M126" s="8"/>
      <c r="N126" s="8"/>
    </row>
  </sheetData>
  <mergeCells count="34">
    <mergeCell ref="E10:G10"/>
    <mergeCell ref="E11:G11"/>
    <mergeCell ref="AB15:AB16"/>
    <mergeCell ref="AI14:AI16"/>
    <mergeCell ref="B14:N14"/>
    <mergeCell ref="S14:AD14"/>
    <mergeCell ref="K15:K16"/>
    <mergeCell ref="B15:B16"/>
    <mergeCell ref="AC15:AC16"/>
    <mergeCell ref="AD15:AD16"/>
    <mergeCell ref="W15:AA15"/>
    <mergeCell ref="U15:U16"/>
    <mergeCell ref="S15:S16"/>
    <mergeCell ref="AE14:AH15"/>
    <mergeCell ref="M15:M16"/>
    <mergeCell ref="O14:R14"/>
    <mergeCell ref="F15:F16"/>
    <mergeCell ref="G15:G16"/>
    <mergeCell ref="A121:K121"/>
    <mergeCell ref="A14:A16"/>
    <mergeCell ref="T15:T16"/>
    <mergeCell ref="V15:V16"/>
    <mergeCell ref="L15:L16"/>
    <mergeCell ref="O15:O16"/>
    <mergeCell ref="C15:C16"/>
    <mergeCell ref="D15:D16"/>
    <mergeCell ref="E15:E16"/>
    <mergeCell ref="H15:H16"/>
    <mergeCell ref="I15:I16"/>
    <mergeCell ref="J15:J16"/>
    <mergeCell ref="P15:P16"/>
    <mergeCell ref="Q15:Q16"/>
    <mergeCell ref="R15:R16"/>
    <mergeCell ref="N15:N16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SMCC DIÁRIAS SERVIDOR NOV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Bruno Melo</cp:lastModifiedBy>
  <dcterms:created xsi:type="dcterms:W3CDTF">2013-10-11T22:14:02Z</dcterms:created>
  <dcterms:modified xsi:type="dcterms:W3CDTF">2026-01-01T21:58:54Z</dcterms:modified>
</cp:coreProperties>
</file>