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28920" yWindow="-120" windowWidth="29040" windowHeight="15720" tabRatio="779"/>
  </bookViews>
  <sheets>
    <sheet name="SMCC DIÁRIAS JUN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6" i="1" l="1"/>
  <c r="AB46" i="1"/>
  <c r="Z46" i="1"/>
  <c r="Y46" i="1"/>
  <c r="X46" i="1"/>
  <c r="W46" i="1"/>
  <c r="V46" i="1"/>
  <c r="K46" i="1"/>
  <c r="AC42" i="1" l="1"/>
  <c r="AC41" i="1"/>
  <c r="AC44" i="1"/>
  <c r="AC40" i="1"/>
  <c r="AC39" i="1"/>
  <c r="AC38" i="1"/>
  <c r="AC45" i="1"/>
  <c r="AC37" i="1"/>
  <c r="AC43" i="1"/>
  <c r="AC36" i="1"/>
  <c r="AC30" i="1"/>
  <c r="AC34" i="1"/>
  <c r="X32" i="1"/>
  <c r="AC32" i="1" s="1"/>
  <c r="X31" i="1"/>
  <c r="X33" i="1"/>
  <c r="AC33" i="1" s="1"/>
  <c r="AB17" i="1"/>
  <c r="AC17" i="1" s="1"/>
  <c r="AB18" i="1"/>
  <c r="AB26" i="1"/>
  <c r="AC26" i="1" s="1"/>
  <c r="AB28" i="1"/>
  <c r="AC28" i="1" s="1"/>
  <c r="AB25" i="1"/>
  <c r="AC25" i="1" s="1"/>
  <c r="AB24" i="1"/>
  <c r="AC24" i="1" s="1"/>
  <c r="AB27" i="1"/>
  <c r="AC27" i="1" s="1"/>
  <c r="AC23" i="1"/>
  <c r="AB22" i="1"/>
  <c r="AC22" i="1" s="1"/>
  <c r="AB21" i="1"/>
  <c r="AC21" i="1" s="1"/>
  <c r="AC20" i="1"/>
  <c r="AC31" i="1" l="1"/>
  <c r="AC18" i="1"/>
  <c r="AC19" i="1"/>
</calcChain>
</file>

<file path=xl/comments1.xml><?xml version="1.0" encoding="utf-8"?>
<comments xmlns="http://schemas.openxmlformats.org/spreadsheetml/2006/main">
  <authors>
    <author>MILENA SOUZA DE NASCIMENTO</author>
  </authors>
  <commentList>
    <comment ref="AB17" authorId="0" shapeId="0">
      <text>
        <r>
          <rPr>
            <b/>
            <sz val="9"/>
            <color indexed="81"/>
            <rFont val="Segoe UI"/>
            <family val="2"/>
          </rPr>
          <t xml:space="preserve">
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B18" authorId="0" shapeId="0">
      <text/>
    </comment>
    <comment ref="B20" authorId="0" shapeId="0">
      <text>
        <r>
          <rPr>
            <b/>
            <sz val="9"/>
            <color indexed="81"/>
            <rFont val="Segoe UI"/>
            <family val="2"/>
          </rPr>
          <t>MILENA SOUZA DE NASCIMENTO: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<sst xmlns="http://schemas.openxmlformats.org/spreadsheetml/2006/main" count="589" uniqueCount="325">
  <si>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</si>
  <si>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</si>
  <si>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</si>
  <si>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</si>
  <si>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</si>
  <si>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</si>
  <si>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</si>
  <si>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</si>
  <si>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</si>
  <si>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</si>
  <si>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</si>
  <si>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</si>
  <si>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</si>
  <si>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</si>
  <si>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</si>
  <si>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</si>
  <si>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</si>
  <si>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</si>
  <si>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</si>
  <si>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</si>
  <si>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</si>
  <si>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</si>
  <si>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</si>
  <si>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</si>
  <si>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</si>
  <si>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</si>
  <si>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</si>
  <si>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</si>
  <si>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</si>
  <si>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</si>
  <si>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</si>
  <si>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</si>
  <si>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</si>
  <si>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</si>
  <si>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</si>
  <si>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</si>
  <si>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</si>
  <si>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</si>
  <si>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</si>
  <si>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</si>
  <si>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</si>
  <si>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</si>
  <si>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Nome do titular do Órgão/Entidade/Fundo (no exercício do cargo): VALTIM JOSÉ DA SILVA</t>
  </si>
  <si>
    <t xml:space="preserve">não se publicar </t>
  </si>
  <si>
    <t xml:space="preserve">SEGURANÇA </t>
  </si>
  <si>
    <t xml:space="preserve">GABINETE MILITAR </t>
  </si>
  <si>
    <t>I</t>
  </si>
  <si>
    <t>A</t>
  </si>
  <si>
    <t xml:space="preserve">BAIXADA </t>
  </si>
  <si>
    <t>PREFEITO DE RIO BRANCO</t>
  </si>
  <si>
    <t>PREFEITURA DE RIO BRANCO</t>
  </si>
  <si>
    <t>II</t>
  </si>
  <si>
    <t>AEREA</t>
  </si>
  <si>
    <t>06.001.0060/2024</t>
  </si>
  <si>
    <t>CONTRATO CC Nº 005/2024- T.WEB.Nº 0419/2024 - 01030005/2024</t>
  </si>
  <si>
    <t>CLT</t>
  </si>
  <si>
    <t>Rio Branco/ Brasília/Rio Branco</t>
  </si>
  <si>
    <t>555/2024</t>
  </si>
  <si>
    <t>16/12/2024</t>
  </si>
  <si>
    <t>13926</t>
  </si>
  <si>
    <t xml:space="preserve">Secretário Municipal da Casa Civil </t>
  </si>
  <si>
    <t xml:space="preserve">SMCC </t>
  </si>
  <si>
    <t>OFICIO Nº SMCC -OFI-2024/04145 DE  16/12/2024 da Secretaria Municipal da Casa Civil, o deslocamento Secretário Municipal da Casa Civil VALTIM JOSÉ DA SILVA  para participar das agendas institucionais, junto ao Ministério de Desenvolvimento Comercio Industria e serviços, NA CIDADE BRASILIA – DF, uma e meia diárias dia 18 e 19/12/2024, PASSAGENS TRECHO AÉRIO RIO BRANCO/BRASILIA /RIO BRANCO</t>
  </si>
  <si>
    <t>060010183//2024</t>
  </si>
  <si>
    <t>60010295/2024</t>
  </si>
  <si>
    <t>16/12/2024-10075</t>
  </si>
  <si>
    <t xml:space="preserve">Nome do responsável pela elaboração: CARLOS ALBERTO A. NASSERALA </t>
  </si>
  <si>
    <t>060010004</t>
  </si>
  <si>
    <t>14/2025</t>
  </si>
  <si>
    <t>: SAJ nº 2021.02.000492, da Procuradoria Geral do Município; Considerando o OFÍCIO N° SMCC-OFI-2025/00684, de 13 de fevereiro de 2025, da Secretaria Municipal da Casa Civil – SMCC,
Art. 1º Autorizar o deslocamento do servidor do Gabinete Militar Municipal, Francisco das Chagas Machado de Almeida, para realizar atividade de segurança pessoal do Exmo. Sr. Prefeito de Rio Branco/AC, em agenda institucional na Cidade do Rio de Janeiro – RJ, concedendo-lhe 1 ½ (uma e meia) diárias referente ao período 16 e 17 de fevereiro de ano corrente</t>
  </si>
  <si>
    <t>16.02/2025</t>
  </si>
  <si>
    <t>17.02/2025</t>
  </si>
  <si>
    <t xml:space="preserve">	16/02/2025: Rio Branco / CNF - BH/GIG RIO DE JANEIRO / 17/02/2025 – SDU RIO DE JANEIRO /BSB -BRASILIA /RBR RIO BRANCO.  </t>
  </si>
  <si>
    <t>060010032</t>
  </si>
  <si>
    <t>060010021</t>
  </si>
  <si>
    <t>060010031</t>
  </si>
  <si>
    <t>060010020</t>
  </si>
  <si>
    <t xml:space="preserve">16/02/2025: Rio Branco / CNF - BH/GIG RIO DE JANEIRO / 17/02/2025 – SDU RIO DE JANEIRO /BSB -BRASILIA /RBR RIO BRANCO.  </t>
  </si>
  <si>
    <t xml:space="preserve">OFICIO Nº SMCC -OFI-2025/0685 DE 13 /02/2025 da Secretaria Municipal da Casa Civil, o deslocamento PREFEITO DE RIO BRANCO SEBASTIÃO BOCALON RODRIGUES, para participar das agendas institucional junto ao Banco Nacional de Desenvolvimento Econômico e Social, na CIDADE RIO DE JANEIRO – RJ, uma diária e meia do dia 16 a 17/02/2025, PASSAGENS TRECHO AÉRIO RIO BRANCO/RIO DE JANEIRO /RIO BRANCO. </t>
  </si>
  <si>
    <t>060010003</t>
  </si>
  <si>
    <t>21</t>
  </si>
  <si>
    <t>14/02/2025</t>
  </si>
  <si>
    <t>CONTRATO SMCC Nº 02/2025 - Contrato Web nº: ____</t>
  </si>
  <si>
    <t>30/12/2024-10108</t>
  </si>
  <si>
    <t xml:space="preserve">SISTEMA ESTAVA FECHADO </t>
  </si>
  <si>
    <t>17/02/2025-10139</t>
  </si>
  <si>
    <t>25/02/2025-10147</t>
  </si>
  <si>
    <t>17/02/2025-10138</t>
  </si>
  <si>
    <t>21/02/2025-10141</t>
  </si>
  <si>
    <t>060010006</t>
  </si>
  <si>
    <t>060010007</t>
  </si>
  <si>
    <t>060010008</t>
  </si>
  <si>
    <t>060010009</t>
  </si>
  <si>
    <t>060010010</t>
  </si>
  <si>
    <t>060010011</t>
  </si>
  <si>
    <t>060010012</t>
  </si>
  <si>
    <t>060010013</t>
  </si>
  <si>
    <t>40/2025</t>
  </si>
  <si>
    <t>20/03/2025</t>
  </si>
  <si>
    <t>13.986</t>
  </si>
  <si>
    <t xml:space="preserve">AILTON ANTONIO OLIVEIRA DE FREITAS    </t>
  </si>
  <si>
    <t xml:space="preserve">SECRETÁRIO ESPECIAL DE COMUNICAÇÃO  </t>
  </si>
  <si>
    <t xml:space="preserve">SECOM </t>
  </si>
  <si>
    <t>Considerando o OFÍCIO N° GABPRE-OFI-2025/00121, de 11 de março de 2025, do Gabinete do Prefeito, bem como o OFÍCIO Nº SMCC- -OFI-2025/01276, de 14 de março de 2025, da Secretaria Municipal da Casa Civil – SMCC,
Secretário Especial de Comunicação, Ailton Antônio Oliveira de Freitas, para realizar visita técnica à Usina de Termoplástico em São Bento do Sul, em Santa Catarina e ao Consórcio Intermunicipal do Médio Vale do Itajaí – CIMVI, especificamente na área de manejo de Resíduos Sólidos Urbanos, na Cidade de Santa Catarina, concedendo-lhe 2½ (duas e meia) diárias referente ao período de 17 a 19 de março do ano corrente e passagens aéreas nos trechos Rio Branco/Santa Catarina/Rio Branco</t>
  </si>
  <si>
    <t>RBR/BSB/CGH/
NVT/CGH/BSB/RBR</t>
  </si>
  <si>
    <t>060010038/2025</t>
  </si>
  <si>
    <t>060010073/2025</t>
  </si>
  <si>
    <t>002/2025  - Web nº: 181/2025 – 01030002/2025</t>
  </si>
  <si>
    <t>21/03/2025-10160</t>
  </si>
  <si>
    <t>07/04/2025 - 10200</t>
  </si>
  <si>
    <t>040/2025</t>
  </si>
  <si>
    <t>25/03/2025</t>
  </si>
  <si>
    <t xml:space="preserve">NÃO SE PUBLICAR </t>
  </si>
  <si>
    <t xml:space="preserve">OFICIO Nº SMCC -OFI-2025/01481 DE 25/03/2025 da Secretaria Municipal da Casa Civil, o deslocamento PREFEITO DE RIO BRANCO SEBASTIÃO BOCALON RODRIGUES, para participar de uma reunião do Conselho Político  da Conferencia Nacional de Municípios –, na CIDADE BRASILIA, uma diária e meia do dia 25 a 26/03/2025, PASSAGENS TRECHO AÉRIO RIO BRANCO/BRASILIA /RIO BRANCO. </t>
  </si>
  <si>
    <t xml:space="preserve">Rio Branco / BSB- BRASILIA/BSB -BRASILIA /RBR RIO BRANCO.  </t>
  </si>
  <si>
    <t>060010039/2025</t>
  </si>
  <si>
    <t>060010079/2025</t>
  </si>
  <si>
    <t>27/03/2025-10169</t>
  </si>
  <si>
    <t>02/04/2025-10194</t>
  </si>
  <si>
    <t>047/2025</t>
  </si>
  <si>
    <t>26/03/2025</t>
  </si>
  <si>
    <t>13.990</t>
  </si>
  <si>
    <t>SAJ nº 2021.02.000492, da Procuradoria Geral do Município; Considerando o OFÍCIO N° SMCC-OFI-2025/001488, de 25 de março de 2025, da Secretaria Municipal da Casa Civil – SMCC,
Art. 1º Autorizar o deslocamento do servidor do Gabinete Militar Municipal, Francisco das Chagas Machado de Almeida, matricula nº 712945-1, para realizar atividade de segurança pessoal do Exmo. Sr. Prefeito de Rio Branco/AC, a Reunião do Conselho Político da Confederação Nacional de Municípios – CNM, concedendo-lhe 1 ½ (uma e meia) diárias referente ao período 25 e 26 de março de ano corrente</t>
  </si>
  <si>
    <t>60010040/2025</t>
  </si>
  <si>
    <t>060010080/2025</t>
  </si>
  <si>
    <t>01/04/2025-10190</t>
  </si>
  <si>
    <t>07/04/2025-10201</t>
  </si>
  <si>
    <t>42/2025</t>
  </si>
  <si>
    <t>02/04/2025</t>
  </si>
  <si>
    <t xml:space="preserve">MEMO Nº SMCC -MEM-2025/000309 DE 01/042025 , bem como, oficio nº SMCC-OFI—2025/01642 DE 01/04/2025 e  oficio nº SMCC-OFI—2025/01661 DE 02/04/2025  ambos da Secretaria Especial da Secretaria Municipal da Casa Civil, o deslocamento PREFEITO DE RIO BRANCO SEBASTIÃO BOCALON RODRIGUES, para participar de uma agenda Institucional  aos Ministério   e a Bancada Federal em Brasília /DF – na CIDADE BRASILIA, uma diária e meia do dia 03 a 04 04/2025, PASSAGENS TRECHO AÉRIO RIO BRANCO/BRASILIA /RIO BRANCO. </t>
  </si>
  <si>
    <t>60010041/20025</t>
  </si>
  <si>
    <t>060010081/2025</t>
  </si>
  <si>
    <t>02/04/2025-10195</t>
  </si>
  <si>
    <t>16/04/2025-10222</t>
  </si>
  <si>
    <t>060010047/2025</t>
  </si>
  <si>
    <t>44/2025</t>
  </si>
  <si>
    <t>08/04/2025</t>
  </si>
  <si>
    <t xml:space="preserve">MEMO Nº SMCC -MEM-2025/000334 DE 04/042025 , bem como, oficio nº GABPRE-OFI—2025/00171 DE 24/03/2025 e  oficio nº SMCC-OFI—2025/01726 DE 07/04/2025  ambos da Secretaria Especial da Casa Civil, o deslocamento PREFEITO DE RIO BRANCO SEBASTIÃO BOCALON RODRIGUES, para participar DA 87ª Reunião Geral da Frente Nacional de Prefeitas e Prefeitos – FPN, em Brasília /DF – na CIDADE BRASILIA, duas  diária e meia do dia 06 a 08/ 04/2025, concedendo-lhe PASSAGENS TRECHO AÉRIO RIO BRANCO/BRASILIA /RIO BRANCO. </t>
  </si>
  <si>
    <t xml:space="preserve">Rio Branco / BSB- BRASILIA /BSB -BRASILIA /RBR RIO BRANCO.  </t>
  </si>
  <si>
    <t>060010101/2025</t>
  </si>
  <si>
    <t>16/04/2025-10224</t>
  </si>
  <si>
    <t>29/04/2025-10236</t>
  </si>
  <si>
    <t>52/2025</t>
  </si>
  <si>
    <t>13995</t>
  </si>
  <si>
    <t xml:space="preserve">Kelen Rejane Nunes Bocalom   </t>
  </si>
  <si>
    <t xml:space="preserve">CHEFE DE GABINETE </t>
  </si>
  <si>
    <t xml:space="preserve">GABINETE DO PREFEITO </t>
  </si>
  <si>
    <t>MEMORANDO Nº SMCC-MEM-2025/00310, de 01 de abril de 2025, bem como, o OFÍCIO Nº SMCC-OFI-2025/01639, de 01 de abril de 2025, ambos da Secretaria Municipal da Casa Civil – SMCC.
Art. 1º Autorizar o deslocamento da Chefe de Gabinete do Prefeito, Kelen Rejane Nunes Bocalom, para acompanhar e assessorar o Exmo. Sr. Prefeito em visita oficial/institucional aos Ministérios e a Bancada Federal, nos dias 03 a 04 de abril de 2025, na cidade de Brasília – DF, concedendo-lhe 1 ½ (uma e meia) diárias, referente ao período de 03 a 04 de abril do ano corrente e passagens aéreas nos trechos Rio Branco/Brasília/Rio Branco</t>
  </si>
  <si>
    <t>060010042/2025</t>
  </si>
  <si>
    <t>060010082/2025</t>
  </si>
  <si>
    <t>02/04/2025-10196</t>
  </si>
  <si>
    <t>10/04/2025-10219</t>
  </si>
  <si>
    <t>53/2025</t>
  </si>
  <si>
    <t>03/04/2025</t>
  </si>
  <si>
    <t>13.995</t>
  </si>
  <si>
    <t>SAJ nº 2021.02.000492, da Procuradoria Geral do Município; Considerando os expedientes MEMORANDO Nº SMCC-MEM-2025/00308, de 01 de abril de 2025, bem como, o OFÍCIO N° SMCC-OFI-2025/01645, de 01 de abril de 2025, ambos da mesma Secretaria Municipal da Casa Civil – SMCC.o deslocamento do servidor do Gabinete Militar Municipal, Francisco das Chagas Machado de Almeida, matricula nº 712945-1, para realizar atividade de segurança pessoal do Exmo. Sr. Prefeito de Rio Branco/AC, em uma visita institucional aos Ministérios e à Bancada Federal, concedendo-lhe passagens aéreas nos trechos Rio Branco/Brasília/Rio Branco e 1½ (uma e meia) diária referente ao período de 03 e 04 de abril do ano corrente</t>
  </si>
  <si>
    <t>060010045/2025</t>
  </si>
  <si>
    <t>060010089/2025</t>
  </si>
  <si>
    <t>07/04/2025</t>
  </si>
  <si>
    <t>07/04/2025-10205</t>
  </si>
  <si>
    <t>22/04/2025-10229</t>
  </si>
  <si>
    <t>22/04/2025-10230</t>
  </si>
  <si>
    <t>29/04/2025-10237</t>
  </si>
  <si>
    <t>060010048/2025</t>
  </si>
  <si>
    <t>060010103/2025</t>
  </si>
  <si>
    <t>SECRETARIA ESPECIAL DE ASSUNTOS JURÍDICOS E ATOS OFICIAIS – 
SEJUR - Considerando os OFÍCIO N° SMCC-OFI-2025/01635, de 07 de abril de 2025, ambos da mesma Secretaria Municipal da Casa Civil – SMC.o deslocamento do servidor do Gabinete Militar Municipal, Francisco das Chagas Machado de Almeida, matricula nº 712945-1, para realizar atividade de segurança pessoal do Exmo. Sr. Prefeito de Rio Branco/AC, em agenda institucional na Cidade de Brasília, concedendo-lhe passagens aéreas nos trechos Rio Branco/Brasília/Rio Branco e 2½ (duas e meia) diárias referente ao período de 06 a 08 de abril do ano corrente</t>
  </si>
  <si>
    <t xml:space="preserve">COORDENADOR DEFESA CIVIL RB  </t>
  </si>
  <si>
    <t xml:space="preserve">COMDEC </t>
  </si>
  <si>
    <t>55/2025</t>
  </si>
  <si>
    <t>04/04/2025</t>
  </si>
  <si>
    <t>Considerando os OFÍCIO N° SMCC-OFI-2025/01671, de 02 de abril de 2025, 
e o OFÍCIO N° SMCC-OFI-2025/01672, de 02 de abril de 2025, ambos Secretaria Municipal da Casa Civil – SMCC.
Art. 1º Autorizar o deslocamento do servidor  Claúdio Falcão de Sousa, Coordenador da Defesa Civil, para participar de agenda institucional junto ao Ministério de Integração e do Desenvolvimento Regional, com fito solucionar as demandas referentes aos recursos federais oriundos da situação de emergência da ETA II, na Cidade de Brasília, concedendo-lhe passagens aéreas nos trechos Rio Branco/Brasília/Rio Branco e 2½ (duas e meia) diárias referente ao período de 02 e 04 de abril do ano corrente,</t>
  </si>
  <si>
    <t>Rio Branco / BSB- BRASILIA/BSB -BRASILIA /RBR RIO BRANCO.</t>
  </si>
  <si>
    <t>060010046/2025</t>
  </si>
  <si>
    <t>060010094/2025</t>
  </si>
  <si>
    <t>14/04/2025-10221</t>
  </si>
  <si>
    <t>59/2025</t>
  </si>
  <si>
    <t>14.001</t>
  </si>
  <si>
    <t>12/05/2025 - 10257  26/05/2025- 10291</t>
  </si>
  <si>
    <t>060010014</t>
  </si>
  <si>
    <t xml:space="preserve">NADA CONSTA CANCELADO </t>
  </si>
  <si>
    <t>060010015</t>
  </si>
  <si>
    <t>72/2025</t>
  </si>
  <si>
    <t>23/04/2025</t>
  </si>
  <si>
    <t>14.008</t>
  </si>
  <si>
    <t>:  SECRETARIA ESPECIAL DE ASSUNTOS JURÍDICOS E ATOS OFICIAIS – 
SEJUR - Considerando o OFÍCIO N° SAI-OFI-2025/00003, de 15 de abril de 2025, da Secretaria Especial Municipal de Articulação Institucional – SAI, bem como, o OFÍCIO N° SMCC-OFI-2025/01968, de 16 de abril de 2025, da Secretaria Municipal da Casa Civil – SMCC.
Art. 1º Autorizar o deslocamento do servidor do Gabinete Militar Municipal para realizar atividade de segurança pessoal do Exmo. Sr. Prefeito de Rio Branco/AC, em agenda institucional na Cidade de Belém/PA, concedendo-lhe passagens aéreas nos trechos Rio Branco/Belém-PA/Rio Branco e 2½ (duas e meia) diárias referente ao período de 22 a 24 de abril do ano corrente</t>
  </si>
  <si>
    <t>060010050/2025</t>
  </si>
  <si>
    <t>060010108/2025</t>
  </si>
  <si>
    <t>Rio Branco / PVH - PORTO VELHO
AEROPORTO DE PORTO /PVH -P ORTO VELHO AEROPORTO DE PORTO/ BSB - BRASILIA
AEROPORTO/ BEL - BELEM AEROPORTO
INTERNACIONAL DE
BELÉM / BEL - BELEM AEROPORTO/ BSB -BRASILIA /RBR/ RIO BRANCO</t>
  </si>
  <si>
    <t xml:space="preserve">Conforme PORTARIA Nº 019, DE 23 DE ABRIL DE 2025 com alteração nos valores das diárias e atualizações no sistema consta NE. COM DAM nº 792739/2025 – PROCESSO 4039/2025DE DEVOLUÇÃO AOS COFRE MUNICIPAL DO SENHOR FRANCISCO ALMEIDA A DIFERENÇA DE R$ 400,00 (quatrocentos) reais juntado a prestação de contas </t>
  </si>
  <si>
    <t>06/05/2025 - 10245</t>
  </si>
  <si>
    <t>20/05/2025-10276</t>
  </si>
  <si>
    <t>77/2025</t>
  </si>
  <si>
    <t>25/04/2025</t>
  </si>
  <si>
    <t>14010</t>
  </si>
  <si>
    <t>SECRETARIA ESPECIAL DE ASSUNTOS JURÍDICOS E ATOS OFICIAIS – SEJUR - Considerando o OFÍCIO N° SMCC-OFI-2025/01867, de 11 de abril de 2025, da Secretaria Especial de Comunicação, bem como, o OFÍCIO N° SMCC- -OFI-2025/01958, de 16 de abril de 2025, da Secretaria Municipal da Casa Civil – SMCCpara acompanhar e assessorar o Exmo. Sr. Prefeito em agenda oficial no Encontro de Prefeitas e Prefeitos da Amazônia Legal – Caminhos para a COP30, nos dias 23 e 24 de abril de 2025, na cidade de Belém/PA, concedendo-lhe passagens aéreas nos trechos Rio Branco/Belém/Rio Branco e 3 (três) diárias, referente ao período de 22 a 24 de abril de 2025</t>
  </si>
  <si>
    <t>24/0/42025</t>
  </si>
  <si>
    <t>Rio Branco /CNF BH C- CONFINS TANCREDO NEVES /CNF /BEL BELEM/– BEL - BELEM AEROPORTO/ MAO – MANAUS /MAO /  RIO BRANCO</t>
  </si>
  <si>
    <t xml:space="preserve">Conforme PORTARIA Nº 019, DE 23 DE ABRIL DE 2025 com alteração nos valores das diárias e atualizações no sistema consta NE. COM DAM nº 797607/2025 – PROCESSO 4204/2025 DE DEVOLUÇÃO AOS COFRE MUNICIPAL DO SENHOR ADT - FREITAS/AILTON ANTONIO A DIFERENÇA DE R$ 480,00 (quatrocentos e oitenta) reais e nota explicativa do servidor juntado a prestação de contas </t>
  </si>
  <si>
    <t>060010017</t>
  </si>
  <si>
    <t>060010018</t>
  </si>
  <si>
    <t>060010019</t>
  </si>
  <si>
    <t>54/2025</t>
  </si>
  <si>
    <t>13.05/2025</t>
  </si>
  <si>
    <t>MEMO Nº SMCC -MEM-2025/0038 DE 06/052025, bem como, oficio nº SMCC-OFI—2025/022321 DE 06/05/2025 Secretaria Especial da Casa Civil, o deslocamento PREFEITO DE RIO BRANCO , para participar da agendar instrucional no município de Pindorama  na CIDADE SÃO PAULO, duas  diária e meia do dia 01 a 03/ 05/2025, concedendo-lhe PASSAGENS TRECHO AÉRIO RIO BRANCO/BRASILIA /RIO BRANCO</t>
  </si>
  <si>
    <t xml:space="preserve">: Rio Branco / BSB- BRASILIA/ CGH - SAO PAULO / CGH -SP/ SJP – SÃO JOSE DO RIO PRETO /SJP – SÃO JOSE DO RIO PRETO /BSB -BRASILIA /RBR RIO BRANCO.  </t>
  </si>
  <si>
    <t>57/2025</t>
  </si>
  <si>
    <t>23/05/2025</t>
  </si>
  <si>
    <t xml:space="preserve">OFICIO Nº GABPRE -OFI-2025/000345 DE 13/05/2025, bem como, oficio nº SMCC-OFI—2025/02428 DE 13/05/2025 e  oficio nº SMCC-OFI—2025/02599 DE 13/05/2025 Secretaria da Casa Civil, o deslocamento PREFEITO DE RIO BRANCO SEBASTIÃO BOCALOM RODRIGUES, para participar da agendar institucional, no evento de 49 anos do aniversário do município de Assis Brasil Acre, uma diária e meia do dia 13 a 14/ 05/2025, concedendo-lhe PASSAGENS TRECHO TERRESTRE RIO BRANCO/ASSIS BRASIL  /RIO BRANCO VEICULO PROPRIO / LOCADO DA Prefeitura de Rio Branco Acre </t>
  </si>
  <si>
    <t xml:space="preserve">Rio Branco / ASSIS BRASIL  / Rio Branco </t>
  </si>
  <si>
    <t xml:space="preserve">TERRESTE </t>
  </si>
  <si>
    <t>29/05/2025</t>
  </si>
  <si>
    <t xml:space="preserve">MEMO  SMCC-MEM-2025/00450 28/05/2025,  bem como, oficio nº SMCC-OFI—2025/02661 DE 27/05/2025 , Secretaria da Casa Civil, o deslocamento PREFEITO DE RIO BRANCO para participar da 12ª  RONDONIA RURAL SHOW INTERNACIONAL E DA 6ª RONDO LEITE – feiras internacionais de agronegócio da região norte , com objetivo de conhecer e fomentar a implantação de novas tecnologias voltadas ao setor n acidade de JI-PARANÁ/ RONDÔNIA , duas  diária e meia do dia 29 a 31/ 05/2025, concedendo-lhe PASSAGENS TRECHO TERRESTRE RIO BRANCO/JI-PARANÁ  /RIO BRANCO VEICULO PROPRIO / LOCADO DA Prefeitura de Rio Branco Acre </t>
  </si>
  <si>
    <t xml:space="preserve">Rio Branco / JI-PARANÁ   / Rio Branco </t>
  </si>
  <si>
    <t>CONTRATO CASA CIVIL/GABMIL N° 022/2024 – 5/2025-01040001/2025</t>
  </si>
  <si>
    <t>33.90.39.00</t>
  </si>
  <si>
    <t>060010113/2025</t>
  </si>
  <si>
    <t>060010053/2025</t>
  </si>
  <si>
    <t>060010054/2025</t>
  </si>
  <si>
    <t>060010117/2025</t>
  </si>
  <si>
    <t>060010058/2025</t>
  </si>
  <si>
    <t>060010129/2025</t>
  </si>
  <si>
    <t>060010063/2025</t>
  </si>
  <si>
    <t>060010130/2025</t>
  </si>
  <si>
    <t>060010016</t>
  </si>
  <si>
    <t>08/05/2025-10254</t>
  </si>
  <si>
    <t>23/05/2025-10288</t>
  </si>
  <si>
    <t>13/05/2025-10260</t>
  </si>
  <si>
    <t>19/05/2025-10269</t>
  </si>
  <si>
    <t>26/05/2025-10289</t>
  </si>
  <si>
    <t>30/05/2025-10300</t>
  </si>
  <si>
    <t>30/05/2025-10302</t>
  </si>
  <si>
    <t>0506/2025-10326</t>
  </si>
  <si>
    <t>Data da emissão: 04.07.2025</t>
  </si>
  <si>
    <t>060010022</t>
  </si>
  <si>
    <t>060010023</t>
  </si>
  <si>
    <t>060010024</t>
  </si>
  <si>
    <t>060010025</t>
  </si>
  <si>
    <t>060010026</t>
  </si>
  <si>
    <t>060010027</t>
  </si>
  <si>
    <t>060010028</t>
  </si>
  <si>
    <t>060010029</t>
  </si>
  <si>
    <t>060010030</t>
  </si>
  <si>
    <t xml:space="preserve">NADA CONSTA </t>
  </si>
  <si>
    <t>14.013</t>
  </si>
  <si>
    <t>o OFÍCIO N° SMCC-OFI-2025/02137, de 29 de abril de 2025, para realizar atividade de segurança pessoal do Exmo. Sr. Prefeito de Rio Branco/AC, em agenda institucional em Pindorama  – SP</t>
  </si>
  <si>
    <t>060010065/2025</t>
  </si>
  <si>
    <t>060010132/2025</t>
  </si>
  <si>
    <t>03/06/2025-10316</t>
  </si>
  <si>
    <t>11/06/2025-10334</t>
  </si>
  <si>
    <t>112/2025</t>
  </si>
  <si>
    <t>79/2025</t>
  </si>
  <si>
    <t>29/04/2025</t>
  </si>
  <si>
    <t>14.033</t>
  </si>
  <si>
    <t>o OFÍCIO N° GABMIL-OFI-2025/00128, de 27 de maio de 2025, do Gabinete Militar Municipal – GABMIL, bem como, o OFÍCIO N° SMCC- -OFI-2025/02676, de 27 de maio de 2025 para realizar atividade de segurança pessoal do Exmo. Sr. Prefeito de Rio Branco/AC, na 12ª Rondônia Rural Show Internacional e da 6ª Rondo Leite - feiras internacionais de agronegócio da região Norte, na cidade de Ji-Paraná/RO</t>
  </si>
  <si>
    <t>060010153/2025</t>
  </si>
  <si>
    <t>12/06/2025-10338</t>
  </si>
  <si>
    <t>N</t>
  </si>
  <si>
    <t xml:space="preserve">PENDENCIA DE COMPRAVÃO - OBS. FORAM 02 VEICULOS . </t>
  </si>
  <si>
    <t xml:space="preserve">A COMPROVAR </t>
  </si>
  <si>
    <t>104/2025</t>
  </si>
  <si>
    <t>28/05/2025</t>
  </si>
  <si>
    <t>14.032</t>
  </si>
  <si>
    <t xml:space="preserve"> o OFÍCIO N° GABMIL-OFI-2025/00112, de 13 de maio de 2025, do Gabinete Militar Municipal – GABMIL, bem como, o OFÍCIO N° SMCC-OFI-2025/02601, de 22 de maio de 20 25, para realizar atividade de segurança pessoal do Exmo. Sr. Prefeito de Rio Branco/AC, no evento “49º aniversário do Município de Assis Brasil” e em visita institucional, no dia 14 de maio de 2025, no município de Assis Brasil/AC</t>
  </si>
  <si>
    <t>060010022/2025</t>
  </si>
  <si>
    <t>060010133/2025</t>
  </si>
  <si>
    <t>06/06/2025-10317</t>
  </si>
  <si>
    <t>11/06/2025-10337</t>
  </si>
  <si>
    <t>111/2025</t>
  </si>
  <si>
    <t>o OFÍCIO N° GABMIL-OFI-2025/00128, de 27 de maio de 2025, do Gabinete Militar Municipal – GABMIL, bem como, o OFÍCIO N° SMCC- -OFI-2025/02676, de 27 de maio de 2025para realizar atividade de segurança pessoal do Exmo. Sr. Prefeito de Rio Branco/AC, na 12ª Rondônia Rural Show Internacional e da 6ª Rondo Leite - feiras internacionais de agronegócio da região Norte, na cidade de Ji-Paraná/RO</t>
  </si>
  <si>
    <t>060010075/2025</t>
  </si>
  <si>
    <t>06.001.0156/2025</t>
  </si>
  <si>
    <t>12/06/2025-10340</t>
  </si>
  <si>
    <t>01/07/2025-10368</t>
  </si>
  <si>
    <t xml:space="preserve">OBS. FORAM 02 VEICULOS . </t>
  </si>
  <si>
    <t>103/2025</t>
  </si>
  <si>
    <t>o OFÍCIO N° GABMIL-OFI-2025/00112, de 13 de maio de 2025, do Gabinete Militar Municipal – GABMIL, bem como, o OFÍCIO N° SMCC-OFI-2025/02601, de 22 de maio de 2025 para realizar atividade de segurança pessoal do Exmo. Sr. Prefeito de Rio Branco/AC, no evento “49º aniversário do Município de Assis Brasil” e em visita institucional, no dia 14 de maio de 2025, no município de Assis Brasil/AC, concedendo-lhe 1½ (uma e meia) diárias</t>
  </si>
  <si>
    <t>060010067/2025</t>
  </si>
  <si>
    <t>060010136/2025</t>
  </si>
  <si>
    <t>03/06/2025-10318</t>
  </si>
  <si>
    <t>26/06/2025-10365</t>
  </si>
  <si>
    <t>106/2025</t>
  </si>
  <si>
    <t>MEMO SMCC-MEM-2025/0450 do dia 280/05/2025 e OFÍCIO Nº SMCC--OFI-2025/02660, de 27 de maio de 2025, acompanhar e assessorar o Exmo. Sr. Prefeito de Rio Branco, para participar na programação da 12ª Rondônia Rural Show Internacional e da 6ª Rondo Leite, feiras internacionais de agronegócio da região Norte, com o objetivo de conhecer e fomentar a implementação de  novas tecnologias voltadas ao setor, na cidade de Ji-Paraná/RO, via terrestre</t>
  </si>
  <si>
    <t>060010068/2025</t>
  </si>
  <si>
    <t>060010137/2025</t>
  </si>
  <si>
    <t>03/06/2025-10319</t>
  </si>
  <si>
    <t>25/06/2025-10364</t>
  </si>
  <si>
    <t>107/2025</t>
  </si>
  <si>
    <t>o OFÍCIO Nº SMCC-OFI-2025/02675 e OFÍCIO Nº SMCC--OFI-2025/02677, de 27 de maio de 2025,, para acompanhar e assessorar o Exmo. Sr. Prefeito de Rio Branco, para participar na programação da 12ª Rondônia Rural Show Internacional e da 6ª Rondo Leite, feiras internacionais de agronegócio da região Norte, com o objetivo de conhecer e fomentar a implementação de  novas tecnologias voltadas ao setor, na cidade de Ji-Paraná/RO, via terrestre</t>
  </si>
  <si>
    <t>060010069/2025</t>
  </si>
  <si>
    <t>060010138/2025</t>
  </si>
  <si>
    <t>03/06/2025-10320</t>
  </si>
  <si>
    <t>11/06/2025-103336</t>
  </si>
  <si>
    <t>99/2025</t>
  </si>
  <si>
    <t>o OFÍCIO N° GABPRE-OFI-2025/00348, de 13 de maio de 2025, do Gabinete do Prefeito – GABPRE, bem como, o OFÍCIO N° SMCC- -OFI-2025/02429, de 14 de maio de 2025 e OFÍCIO Nº SMCC-OFI-2025/02600, de 22 de maio de 2025   para acompanhar e assessorar do Exmo. Sr. Prefeito de Rio Branco/AC, no evento “49º aniversário do Município de Assis Brasil” e em visita institucional, no dia 14 de maio de 2025, no município de Assis Brasil/AC, concedendo-lhe 1½ (uma e meia) diárias</t>
  </si>
  <si>
    <t>060010074/2025</t>
  </si>
  <si>
    <t>060010154/2025</t>
  </si>
  <si>
    <t>12/06/2025-10339</t>
  </si>
  <si>
    <t>01/07/2025-10367</t>
  </si>
  <si>
    <t>102/2025</t>
  </si>
  <si>
    <t>o OFÍCIO N° GABMIL-OFI-2025/00112, de 13 de maio de 2025, do Gabinete Militar Municipal – GABMIL, bem como, o OFÍCIO N° SMCC-OFI-2025/02601, de 22 de maio de 2025 para realizar atividade de segurança pessoal do Exmo. Sr. Prefeito de Rio Branco/AC, no evento “49º aniversário do Município de Assis Brasil” e em visita institucional, no dia 14 de maio de 2025, no município de Assis Brasil/AC,</t>
  </si>
  <si>
    <t>060010070/2025</t>
  </si>
  <si>
    <t>060010145/2025</t>
  </si>
  <si>
    <t>04/06/2025-10321</t>
  </si>
  <si>
    <t>11/06/2025-10335</t>
  </si>
  <si>
    <t>60/2025</t>
  </si>
  <si>
    <t>10/06/2025</t>
  </si>
  <si>
    <t>despachoSMCC-desp-2025/00893 10/06/2025,   bem como, oficio nº GABRE-OFI—2025/0410  DE 05/06/2025 para participar  da mobilização promovida pela FNP em torno destes temas: Audiência Pública  da Comissão de Constituição Justiça e Cidadania – CCJ sobre PLP 108/2024 – CG-IBS, Audiência Pública da PEC 18/2025 da Segurança  PÚBLICA e Audiências na Cãmara dos Deputados em prol da PEC 66/2023 que trata do limite de pagamentos de precatórias de municípios, pagamento  débitos previdenciários municipais com Regime Geral  de previdência social RGPS e Regime Próprio de Previdência Social RPPS e desvinculação de órgão , fundo ou despesa até 31/12/2032, de receitas dos municípios na cidade de Brasília /DF</t>
  </si>
  <si>
    <t xml:space="preserve">RBR/GRU /GRU/BSB /BSB/RBR </t>
  </si>
  <si>
    <t>060010071/2025</t>
  </si>
  <si>
    <t>060010150/2025</t>
  </si>
  <si>
    <t>10/06/2025-10331</t>
  </si>
  <si>
    <t>25/06/2025-10363</t>
  </si>
  <si>
    <t>PRESTAÇÃO DE CONTAS MENSAL - EXERCÍCIO 2025</t>
  </si>
  <si>
    <t>Manual de Referência - 11ª Edição - Anexos IV, VI, VII e IX</t>
  </si>
  <si>
    <t>IDENTIFICAÇÃO DO ÓRGÃO/ENTIDADE/FUNDO: 01.006.001.000 - SECRETARIA MUNICIPAL DA CASA CIVIL - SMCC</t>
  </si>
  <si>
    <t>REALIZADO ATÉ O MÊS/ANO (ACUMULADO): JANEIRO A JUNHO/2025</t>
  </si>
  <si>
    <t>FRANCISCO DAS CHAGAS MACHADO</t>
  </si>
  <si>
    <t xml:space="preserve">SEBASTIÃO BOCALOM RODRIGUES </t>
  </si>
  <si>
    <t xml:space="preserve">VALTIM JOSE DA SILVA </t>
  </si>
  <si>
    <t>SEBASTIÃO BOCALOM RODRIGUES</t>
  </si>
  <si>
    <t xml:space="preserve">FRANCISCO DAS CHAGAS MACHADO </t>
  </si>
  <si>
    <t xml:space="preserve">CLAUDIO FALCÃO DE SOUSA   </t>
  </si>
  <si>
    <t>EDINILSON OSORIO DE OLIVEIRA</t>
  </si>
  <si>
    <t xml:space="preserve">MATEUS RESIS DE LIMA </t>
  </si>
  <si>
    <t>WYLEISON SILVA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</si>
</sst>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;@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1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0" xfId="2" applyFont="1" applyFill="1" applyBorder="1" applyAlignment="1">
      <alignment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5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4" fontId="7" fillId="0" borderId="0" xfId="2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44" fontId="7" fillId="0" borderId="0" xfId="2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4" fontId="7" fillId="0" borderId="0" xfId="2" applyFont="1" applyFill="1" applyAlignment="1">
      <alignment horizontal="center" vertical="center"/>
    </xf>
    <xf numFmtId="44" fontId="7" fillId="0" borderId="0" xfId="2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44" fontId="7" fillId="0" borderId="13" xfId="2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4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44" fontId="2" fillId="0" borderId="22" xfId="2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4" fontId="2" fillId="0" borderId="22" xfId="2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4" fontId="3" fillId="0" borderId="2" xfId="2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4" fontId="3" fillId="0" borderId="2" xfId="2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4" fontId="2" fillId="0" borderId="15" xfId="2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43" fontId="2" fillId="0" borderId="29" xfId="1" applyFont="1" applyFill="1" applyBorder="1" applyAlignment="1">
      <alignment horizontal="center" vertical="center"/>
    </xf>
    <xf numFmtId="43" fontId="2" fillId="0" borderId="30" xfId="1" applyFont="1" applyFill="1" applyBorder="1" applyAlignment="1">
      <alignment vertical="center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wrapText="1"/>
    </xf>
    <xf numFmtId="44" fontId="3" fillId="0" borderId="23" xfId="2" applyFont="1" applyFill="1" applyBorder="1" applyAlignment="1">
      <alignment horizontal="center" vertical="center" wrapText="1"/>
    </xf>
    <xf numFmtId="165" fontId="3" fillId="0" borderId="2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41462</xdr:colOff>
      <xdr:row>0</xdr:row>
      <xdr:rowOff>43142</xdr:rowOff>
    </xdr:from>
    <xdr:to>
      <xdr:col>1</xdr:col>
      <xdr:colOff>526677</xdr:colOff>
      <xdr:row>2</xdr:row>
      <xdr:rowOff>156882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43142"/>
          <a:ext cx="485215" cy="494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1"/>
  <sheetViews>
    <sheetView tabSelected="1" zoomScale="85" zoomScaleNormal="85" workbookViewId="0">
      <selection activeCell="B44" sqref="B44"/>
    </sheetView>
  </sheetViews>
  <sheetFormatPr defaultColWidth="9.140625" defaultRowHeight="12.75" x14ac:dyDescent="0.25"/>
  <cols>
    <col min="1" max="1" width="8.28515625" style="14" customWidth="1"/>
    <col min="2" max="2" width="17" style="14" bestFit="1" customWidth="1"/>
    <col min="3" max="3" width="14.42578125" style="14" bestFit="1" customWidth="1"/>
    <col min="4" max="4" width="10.85546875" style="14" bestFit="1" customWidth="1"/>
    <col min="5" max="5" width="18.7109375" style="14" bestFit="1" customWidth="1"/>
    <col min="6" max="6" width="39.85546875" style="15" bestFit="1" customWidth="1"/>
    <col min="7" max="7" width="26" style="14" bestFit="1" customWidth="1"/>
    <col min="8" max="8" width="42.42578125" style="14" customWidth="1"/>
    <col min="9" max="9" width="27.7109375" style="16" bestFit="1" customWidth="1"/>
    <col min="10" max="10" width="119.7109375" style="14" customWidth="1"/>
    <col min="11" max="11" width="23.140625" style="3" bestFit="1" customWidth="1"/>
    <col min="12" max="12" width="8" style="14" bestFit="1" customWidth="1"/>
    <col min="13" max="13" width="13.42578125" style="14" bestFit="1" customWidth="1"/>
    <col min="14" max="14" width="14.28515625" style="14" bestFit="1" customWidth="1"/>
    <col min="15" max="15" width="17" style="14" bestFit="1" customWidth="1"/>
    <col min="16" max="16" width="151.5703125" style="14" bestFit="1" customWidth="1"/>
    <col min="17" max="17" width="20.5703125" style="14" bestFit="1" customWidth="1"/>
    <col min="18" max="18" width="26.5703125" style="14" bestFit="1" customWidth="1"/>
    <col min="19" max="19" width="20.140625" style="14" bestFit="1" customWidth="1"/>
    <col min="20" max="20" width="24.28515625" style="14" bestFit="1" customWidth="1"/>
    <col min="21" max="21" width="26" style="14" bestFit="1" customWidth="1"/>
    <col min="22" max="22" width="15.140625" style="3" bestFit="1" customWidth="1"/>
    <col min="23" max="23" width="17" style="3" bestFit="1" customWidth="1"/>
    <col min="24" max="24" width="14.28515625" style="3" bestFit="1" customWidth="1"/>
    <col min="25" max="25" width="11.42578125" style="3" bestFit="1" customWidth="1"/>
    <col min="26" max="26" width="20.7109375" style="3" bestFit="1" customWidth="1"/>
    <col min="27" max="27" width="65.140625" style="14" bestFit="1" customWidth="1"/>
    <col min="28" max="28" width="26.5703125" style="3" bestFit="1" customWidth="1"/>
    <col min="29" max="29" width="15.28515625" style="3" bestFit="1" customWidth="1"/>
    <col min="30" max="30" width="18.140625" style="14" bestFit="1" customWidth="1"/>
    <col min="31" max="31" width="18.7109375" style="14" bestFit="1" customWidth="1"/>
    <col min="32" max="32" width="22.28515625" style="14" bestFit="1" customWidth="1"/>
    <col min="33" max="33" width="27.140625" style="14" bestFit="1" customWidth="1"/>
    <col min="34" max="34" width="58.140625" style="119" customWidth="1"/>
    <col min="35" max="16384" width="9.140625" style="14"/>
  </cols>
  <sheetData>
    <row r="1" spans="1:37" s="53" customFormat="1" ht="15" x14ac:dyDescent="0.25">
      <c r="F1" s="100"/>
      <c r="I1" s="57"/>
      <c r="K1" s="54"/>
      <c r="V1" s="54"/>
      <c r="W1" s="54"/>
      <c r="X1" s="54"/>
      <c r="Y1" s="54"/>
      <c r="Z1" s="54"/>
      <c r="AB1" s="54"/>
      <c r="AC1" s="54"/>
      <c r="AH1" s="114"/>
    </row>
    <row r="2" spans="1:37" s="53" customFormat="1" ht="15" x14ac:dyDescent="0.25">
      <c r="F2" s="100"/>
      <c r="I2" s="57"/>
      <c r="K2" s="54"/>
      <c r="V2" s="54"/>
      <c r="W2" s="54"/>
      <c r="X2" s="54"/>
      <c r="Y2" s="54"/>
      <c r="Z2" s="54"/>
      <c r="AB2" s="54"/>
      <c r="AC2" s="54"/>
      <c r="AH2" s="114"/>
    </row>
    <row r="3" spans="1:37" s="53" customFormat="1" ht="15" x14ac:dyDescent="0.25">
      <c r="F3" s="100"/>
      <c r="I3" s="57"/>
      <c r="K3" s="54"/>
      <c r="V3" s="54"/>
      <c r="W3" s="54"/>
      <c r="X3" s="54"/>
      <c r="Y3" s="54"/>
      <c r="Z3" s="54"/>
      <c r="AB3" s="54"/>
      <c r="AC3" s="54"/>
      <c r="AH3" s="114"/>
    </row>
    <row r="4" spans="1:37" s="53" customFormat="1" ht="15" x14ac:dyDescent="0.25">
      <c r="A4" s="53" t="s">
        <v>23</v>
      </c>
      <c r="F4" s="100"/>
      <c r="I4" s="57"/>
      <c r="K4" s="54"/>
      <c r="V4" s="54"/>
      <c r="W4" s="54"/>
      <c r="X4" s="54"/>
      <c r="Y4" s="54"/>
      <c r="Z4" s="54"/>
      <c r="AB4" s="54"/>
      <c r="AC4" s="54"/>
      <c r="AH4" s="114"/>
    </row>
    <row r="5" spans="1:37" s="53" customFormat="1" ht="15" x14ac:dyDescent="0.25">
      <c r="F5" s="100"/>
      <c r="I5" s="57"/>
      <c r="K5" s="54"/>
      <c r="V5" s="54"/>
      <c r="W5" s="54"/>
      <c r="X5" s="54"/>
      <c r="Y5" s="54"/>
      <c r="Z5" s="54"/>
      <c r="AB5" s="54"/>
      <c r="AC5" s="54"/>
      <c r="AH5" s="114"/>
    </row>
    <row r="6" spans="1:37" s="53" customFormat="1" ht="15" x14ac:dyDescent="0.25">
      <c r="A6" s="53" t="s">
        <v>312</v>
      </c>
      <c r="F6" s="100"/>
      <c r="I6" s="57"/>
      <c r="K6" s="54"/>
      <c r="V6" s="54"/>
      <c r="W6" s="54"/>
      <c r="X6" s="54"/>
      <c r="Y6" s="54"/>
      <c r="Z6" s="54"/>
      <c r="AB6" s="54"/>
      <c r="AC6" s="54"/>
      <c r="AH6" s="114"/>
    </row>
    <row r="7" spans="1:37" s="53" customFormat="1" ht="15" x14ac:dyDescent="0.25">
      <c r="A7" s="53" t="s">
        <v>29</v>
      </c>
      <c r="F7" s="100"/>
      <c r="I7" s="57"/>
      <c r="K7" s="54"/>
      <c r="N7" s="55"/>
      <c r="O7" s="55"/>
      <c r="P7" s="55"/>
      <c r="Q7" s="55"/>
      <c r="R7" s="55"/>
      <c r="S7" s="55"/>
      <c r="T7" s="55"/>
      <c r="U7" s="55"/>
      <c r="V7" s="56"/>
      <c r="W7" s="56"/>
      <c r="X7" s="56"/>
      <c r="Y7" s="56"/>
      <c r="Z7" s="56"/>
      <c r="AA7" s="55"/>
      <c r="AB7" s="56"/>
      <c r="AC7" s="56"/>
      <c r="AD7" s="55"/>
      <c r="AE7" s="55"/>
      <c r="AF7" s="55"/>
      <c r="AG7" s="55"/>
      <c r="AH7" s="115"/>
      <c r="AI7" s="55"/>
      <c r="AJ7" s="55"/>
      <c r="AK7" s="55"/>
    </row>
    <row r="8" spans="1:37" s="53" customFormat="1" ht="15" x14ac:dyDescent="0.25">
      <c r="A8" s="53" t="s">
        <v>313</v>
      </c>
      <c r="F8" s="100"/>
      <c r="I8" s="57"/>
      <c r="J8" s="55"/>
      <c r="K8" s="56"/>
      <c r="L8" s="55"/>
      <c r="M8" s="55"/>
      <c r="N8" s="55"/>
      <c r="O8" s="55"/>
      <c r="P8" s="55"/>
      <c r="Q8" s="55"/>
      <c r="R8" s="55"/>
      <c r="S8" s="55"/>
      <c r="T8" s="55"/>
      <c r="U8" s="55"/>
      <c r="V8" s="56"/>
      <c r="W8" s="56"/>
      <c r="X8" s="56"/>
      <c r="Y8" s="56"/>
      <c r="Z8" s="56"/>
      <c r="AA8" s="55"/>
      <c r="AB8" s="56"/>
      <c r="AC8" s="56"/>
      <c r="AD8" s="55"/>
      <c r="AE8" s="55"/>
      <c r="AF8" s="55"/>
      <c r="AG8" s="55"/>
      <c r="AH8" s="115"/>
      <c r="AI8" s="55"/>
      <c r="AJ8" s="55"/>
      <c r="AK8" s="55"/>
    </row>
    <row r="9" spans="1:37" s="53" customFormat="1" ht="15" x14ac:dyDescent="0.25">
      <c r="B9" s="57"/>
      <c r="C9" s="57"/>
      <c r="D9" s="57"/>
      <c r="E9" s="57"/>
      <c r="F9" s="100"/>
      <c r="G9" s="57"/>
      <c r="H9" s="57"/>
      <c r="I9" s="57"/>
      <c r="J9" s="57"/>
      <c r="K9" s="58"/>
      <c r="L9" s="57"/>
      <c r="M9" s="57"/>
      <c r="N9" s="57"/>
      <c r="O9" s="57"/>
      <c r="P9" s="57"/>
      <c r="Q9" s="57"/>
      <c r="R9" s="57"/>
      <c r="S9" s="57"/>
      <c r="T9" s="57"/>
      <c r="U9" s="57"/>
      <c r="V9" s="58"/>
      <c r="W9" s="58"/>
      <c r="X9" s="58"/>
      <c r="Y9" s="58"/>
      <c r="Z9" s="58"/>
      <c r="AA9" s="57"/>
      <c r="AB9" s="58"/>
      <c r="AC9" s="58"/>
      <c r="AD9" s="57"/>
      <c r="AE9" s="57"/>
      <c r="AF9" s="57"/>
      <c r="AG9" s="57"/>
      <c r="AH9" s="116"/>
      <c r="AI9" s="57"/>
      <c r="AJ9" s="57"/>
      <c r="AK9" s="57"/>
    </row>
    <row r="10" spans="1:37" s="53" customFormat="1" ht="15" x14ac:dyDescent="0.25">
      <c r="A10" s="53" t="s">
        <v>314</v>
      </c>
      <c r="E10" s="63"/>
      <c r="F10" s="101"/>
      <c r="G10" s="63"/>
      <c r="I10" s="57"/>
      <c r="K10" s="59"/>
      <c r="V10" s="54"/>
      <c r="W10" s="54"/>
      <c r="X10" s="54"/>
      <c r="Y10" s="54"/>
      <c r="Z10" s="54"/>
      <c r="AB10" s="54"/>
      <c r="AC10" s="54"/>
      <c r="AH10" s="114"/>
    </row>
    <row r="11" spans="1:37" s="53" customFormat="1" ht="15" x14ac:dyDescent="0.25">
      <c r="A11" s="53" t="s">
        <v>315</v>
      </c>
      <c r="E11" s="63"/>
      <c r="F11" s="101"/>
      <c r="G11" s="63"/>
      <c r="I11" s="57"/>
      <c r="K11" s="59"/>
      <c r="V11" s="54"/>
      <c r="W11" s="54"/>
      <c r="X11" s="54"/>
      <c r="Y11" s="54"/>
      <c r="Z11" s="54"/>
      <c r="AB11" s="54"/>
      <c r="AC11" s="54"/>
      <c r="AH11" s="114"/>
    </row>
    <row r="12" spans="1:37" s="53" customFormat="1" ht="15" x14ac:dyDescent="0.25">
      <c r="F12" s="100"/>
      <c r="I12" s="57"/>
      <c r="K12" s="54"/>
      <c r="V12" s="54"/>
      <c r="W12" s="54"/>
      <c r="X12" s="54"/>
      <c r="Y12" s="54"/>
      <c r="Z12" s="54"/>
      <c r="AB12" s="54"/>
      <c r="AC12" s="54"/>
      <c r="AH12" s="114"/>
    </row>
    <row r="13" spans="1:37" s="53" customFormat="1" ht="15.75" thickBot="1" x14ac:dyDescent="0.3">
      <c r="A13" s="60" t="s">
        <v>26</v>
      </c>
      <c r="B13" s="61"/>
      <c r="C13" s="61"/>
      <c r="D13" s="61"/>
      <c r="E13" s="61"/>
      <c r="F13" s="102"/>
      <c r="G13" s="61"/>
      <c r="H13" s="61"/>
      <c r="I13" s="105"/>
      <c r="J13" s="61"/>
      <c r="K13" s="62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  <c r="W13" s="62"/>
      <c r="X13" s="62"/>
      <c r="Y13" s="62"/>
      <c r="Z13" s="62"/>
      <c r="AA13" s="61"/>
      <c r="AB13" s="62"/>
      <c r="AC13" s="62"/>
      <c r="AD13" s="61"/>
      <c r="AE13" s="61"/>
      <c r="AF13" s="61"/>
      <c r="AG13" s="61"/>
      <c r="AH13" s="61"/>
    </row>
    <row r="14" spans="1:37" x14ac:dyDescent="0.25">
      <c r="A14" s="17" t="s">
        <v>12</v>
      </c>
      <c r="B14" s="18" t="s">
        <v>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 t="s">
        <v>1</v>
      </c>
      <c r="O14" s="18"/>
      <c r="P14" s="18"/>
      <c r="Q14" s="18"/>
      <c r="R14" s="19" t="s">
        <v>2</v>
      </c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1"/>
      <c r="AD14" s="22" t="s">
        <v>3</v>
      </c>
      <c r="AE14" s="23"/>
      <c r="AF14" s="23"/>
      <c r="AG14" s="24"/>
      <c r="AH14" s="25" t="s">
        <v>41</v>
      </c>
    </row>
    <row r="15" spans="1:37" x14ac:dyDescent="0.25">
      <c r="A15" s="26"/>
      <c r="B15" s="27" t="s">
        <v>13</v>
      </c>
      <c r="C15" s="28" t="s">
        <v>4</v>
      </c>
      <c r="D15" s="29" t="s">
        <v>5</v>
      </c>
      <c r="E15" s="29" t="s">
        <v>6</v>
      </c>
      <c r="F15" s="27" t="s">
        <v>31</v>
      </c>
      <c r="G15" s="27" t="s">
        <v>20</v>
      </c>
      <c r="H15" s="27" t="s">
        <v>32</v>
      </c>
      <c r="I15" s="27" t="s">
        <v>8</v>
      </c>
      <c r="J15" s="27" t="s">
        <v>10</v>
      </c>
      <c r="K15" s="10" t="s">
        <v>25</v>
      </c>
      <c r="L15" s="30" t="s">
        <v>27</v>
      </c>
      <c r="M15" s="31" t="s">
        <v>7</v>
      </c>
      <c r="N15" s="28" t="s">
        <v>34</v>
      </c>
      <c r="O15" s="28" t="s">
        <v>33</v>
      </c>
      <c r="P15" s="29" t="s">
        <v>14</v>
      </c>
      <c r="Q15" s="32" t="s">
        <v>9</v>
      </c>
      <c r="R15" s="30" t="s">
        <v>28</v>
      </c>
      <c r="S15" s="30" t="s">
        <v>24</v>
      </c>
      <c r="T15" s="30" t="s">
        <v>15</v>
      </c>
      <c r="U15" s="30" t="s">
        <v>35</v>
      </c>
      <c r="V15" s="11" t="s">
        <v>16</v>
      </c>
      <c r="W15" s="11"/>
      <c r="X15" s="11"/>
      <c r="Y15" s="11"/>
      <c r="Z15" s="11"/>
      <c r="AA15" s="30" t="s">
        <v>30</v>
      </c>
      <c r="AB15" s="10" t="s">
        <v>36</v>
      </c>
      <c r="AC15" s="10" t="s">
        <v>19</v>
      </c>
      <c r="AD15" s="33"/>
      <c r="AE15" s="34"/>
      <c r="AF15" s="34"/>
      <c r="AG15" s="35"/>
      <c r="AH15" s="36"/>
    </row>
    <row r="16" spans="1:37" ht="39" thickBot="1" x14ac:dyDescent="0.3">
      <c r="A16" s="70"/>
      <c r="B16" s="71"/>
      <c r="C16" s="72"/>
      <c r="D16" s="73"/>
      <c r="E16" s="73"/>
      <c r="F16" s="71"/>
      <c r="G16" s="71"/>
      <c r="H16" s="71"/>
      <c r="I16" s="71"/>
      <c r="J16" s="71"/>
      <c r="K16" s="74"/>
      <c r="L16" s="75"/>
      <c r="M16" s="76"/>
      <c r="N16" s="72"/>
      <c r="O16" s="72"/>
      <c r="P16" s="73"/>
      <c r="Q16" s="77"/>
      <c r="R16" s="75"/>
      <c r="S16" s="75"/>
      <c r="T16" s="75"/>
      <c r="U16" s="75"/>
      <c r="V16" s="78" t="s">
        <v>17</v>
      </c>
      <c r="W16" s="78" t="s">
        <v>18</v>
      </c>
      <c r="X16" s="78" t="s">
        <v>11</v>
      </c>
      <c r="Y16" s="78" t="s">
        <v>21</v>
      </c>
      <c r="Z16" s="78" t="s">
        <v>22</v>
      </c>
      <c r="AA16" s="75"/>
      <c r="AB16" s="74"/>
      <c r="AC16" s="74"/>
      <c r="AD16" s="79" t="s">
        <v>5</v>
      </c>
      <c r="AE16" s="79" t="s">
        <v>40</v>
      </c>
      <c r="AF16" s="80" t="s">
        <v>37</v>
      </c>
      <c r="AG16" s="80" t="s">
        <v>38</v>
      </c>
      <c r="AH16" s="81"/>
    </row>
    <row r="17" spans="1:34" ht="63.75" x14ac:dyDescent="0.25">
      <c r="A17" s="64">
        <v>1</v>
      </c>
      <c r="B17" s="65" t="s">
        <v>67</v>
      </c>
      <c r="C17" s="66" t="s">
        <v>68</v>
      </c>
      <c r="D17" s="67">
        <v>45701</v>
      </c>
      <c r="E17" s="66">
        <v>13965</v>
      </c>
      <c r="F17" s="103" t="s">
        <v>316</v>
      </c>
      <c r="G17" s="66" t="s">
        <v>55</v>
      </c>
      <c r="H17" s="66" t="s">
        <v>44</v>
      </c>
      <c r="I17" s="66" t="s">
        <v>45</v>
      </c>
      <c r="J17" s="68" t="s">
        <v>69</v>
      </c>
      <c r="K17" s="106">
        <v>1000</v>
      </c>
      <c r="L17" s="69" t="s">
        <v>46</v>
      </c>
      <c r="M17" s="107">
        <v>1.5</v>
      </c>
      <c r="N17" s="66" t="s">
        <v>70</v>
      </c>
      <c r="O17" s="66" t="s">
        <v>71</v>
      </c>
      <c r="P17" s="68" t="s">
        <v>72</v>
      </c>
      <c r="Q17" s="66" t="s">
        <v>52</v>
      </c>
      <c r="R17" s="69">
        <v>33901400</v>
      </c>
      <c r="S17" s="69">
        <v>1500</v>
      </c>
      <c r="T17" s="65" t="s">
        <v>73</v>
      </c>
      <c r="U17" s="65" t="s">
        <v>74</v>
      </c>
      <c r="V17" s="106"/>
      <c r="W17" s="106">
        <v>1500</v>
      </c>
      <c r="X17" s="106">
        <v>1500</v>
      </c>
      <c r="Y17" s="106"/>
      <c r="Z17" s="106"/>
      <c r="AA17" s="69" t="s">
        <v>82</v>
      </c>
      <c r="AB17" s="106">
        <f>3287.84+3228.9</f>
        <v>6516.74</v>
      </c>
      <c r="AC17" s="106">
        <f>AB17+X17</f>
        <v>8016.74</v>
      </c>
      <c r="AD17" s="108" t="s">
        <v>85</v>
      </c>
      <c r="AE17" s="108" t="s">
        <v>47</v>
      </c>
      <c r="AF17" s="108" t="s">
        <v>86</v>
      </c>
      <c r="AG17" s="108" t="s">
        <v>48</v>
      </c>
      <c r="AH17" s="69"/>
    </row>
    <row r="18" spans="1:34" ht="51" x14ac:dyDescent="0.25">
      <c r="A18" s="37">
        <v>2</v>
      </c>
      <c r="B18" s="38" t="s">
        <v>79</v>
      </c>
      <c r="C18" s="38" t="s">
        <v>80</v>
      </c>
      <c r="D18" s="38" t="s">
        <v>81</v>
      </c>
      <c r="E18" s="38" t="s">
        <v>43</v>
      </c>
      <c r="F18" s="43" t="s">
        <v>317</v>
      </c>
      <c r="G18" s="42" t="s">
        <v>49</v>
      </c>
      <c r="H18" s="42" t="s">
        <v>49</v>
      </c>
      <c r="I18" s="42" t="s">
        <v>50</v>
      </c>
      <c r="J18" s="41" t="s">
        <v>78</v>
      </c>
      <c r="K18" s="109">
        <v>1000</v>
      </c>
      <c r="L18" s="42" t="s">
        <v>46</v>
      </c>
      <c r="M18" s="110">
        <v>1.5</v>
      </c>
      <c r="N18" s="39" t="s">
        <v>70</v>
      </c>
      <c r="O18" s="39" t="s">
        <v>71</v>
      </c>
      <c r="P18" s="41" t="s">
        <v>77</v>
      </c>
      <c r="Q18" s="42" t="s">
        <v>52</v>
      </c>
      <c r="R18" s="42">
        <v>33901400</v>
      </c>
      <c r="S18" s="42">
        <v>1500</v>
      </c>
      <c r="T18" s="38" t="s">
        <v>75</v>
      </c>
      <c r="U18" s="38" t="s">
        <v>76</v>
      </c>
      <c r="V18" s="109"/>
      <c r="W18" s="109">
        <v>1500</v>
      </c>
      <c r="X18" s="109">
        <v>1500</v>
      </c>
      <c r="Y18" s="109"/>
      <c r="Z18" s="109"/>
      <c r="AA18" s="42" t="s">
        <v>82</v>
      </c>
      <c r="AB18" s="109">
        <f>3287.84+3228.9</f>
        <v>6516.74</v>
      </c>
      <c r="AC18" s="109">
        <f>AB18+X18</f>
        <v>8016.74</v>
      </c>
      <c r="AD18" s="47" t="s">
        <v>87</v>
      </c>
      <c r="AE18" s="47" t="s">
        <v>47</v>
      </c>
      <c r="AF18" s="47" t="s">
        <v>88</v>
      </c>
      <c r="AG18" s="47" t="s">
        <v>48</v>
      </c>
      <c r="AH18" s="42"/>
    </row>
    <row r="19" spans="1:34" ht="51" x14ac:dyDescent="0.25">
      <c r="A19" s="37">
        <v>3</v>
      </c>
      <c r="B19" s="44" t="s">
        <v>53</v>
      </c>
      <c r="C19" s="38" t="s">
        <v>57</v>
      </c>
      <c r="D19" s="38" t="s">
        <v>58</v>
      </c>
      <c r="E19" s="38" t="s">
        <v>59</v>
      </c>
      <c r="F19" s="43" t="s">
        <v>318</v>
      </c>
      <c r="G19" s="39" t="s">
        <v>55</v>
      </c>
      <c r="H19" s="39" t="s">
        <v>60</v>
      </c>
      <c r="I19" s="39" t="s">
        <v>61</v>
      </c>
      <c r="J19" s="41" t="s">
        <v>62</v>
      </c>
      <c r="K19" s="12">
        <v>689.43</v>
      </c>
      <c r="L19" s="39" t="s">
        <v>51</v>
      </c>
      <c r="M19" s="46">
        <v>1.5</v>
      </c>
      <c r="N19" s="40">
        <v>45645</v>
      </c>
      <c r="O19" s="40">
        <v>45645</v>
      </c>
      <c r="P19" s="39" t="s">
        <v>56</v>
      </c>
      <c r="Q19" s="39" t="s">
        <v>52</v>
      </c>
      <c r="R19" s="42">
        <v>33901400</v>
      </c>
      <c r="S19" s="42">
        <v>1500</v>
      </c>
      <c r="T19" s="45" t="s">
        <v>63</v>
      </c>
      <c r="U19" s="45" t="s">
        <v>64</v>
      </c>
      <c r="V19" s="6"/>
      <c r="W19" s="6">
        <v>1034.1500000000001</v>
      </c>
      <c r="X19" s="6">
        <v>1034.1500000000001</v>
      </c>
      <c r="Y19" s="6"/>
      <c r="Z19" s="6"/>
      <c r="AA19" s="39" t="s">
        <v>54</v>
      </c>
      <c r="AB19" s="6">
        <v>8389.2900000000009</v>
      </c>
      <c r="AC19" s="109">
        <f t="shared" ref="AC19" si="0">AB19+X19</f>
        <v>9423.44</v>
      </c>
      <c r="AD19" s="47" t="s">
        <v>65</v>
      </c>
      <c r="AE19" s="47" t="s">
        <v>47</v>
      </c>
      <c r="AF19" s="48" t="s">
        <v>83</v>
      </c>
      <c r="AG19" s="48" t="s">
        <v>48</v>
      </c>
      <c r="AH19" s="42" t="s">
        <v>84</v>
      </c>
    </row>
    <row r="20" spans="1:34" ht="76.5" x14ac:dyDescent="0.25">
      <c r="A20" s="37">
        <v>4</v>
      </c>
      <c r="B20" s="38">
        <v>60010005</v>
      </c>
      <c r="C20" s="38" t="s">
        <v>97</v>
      </c>
      <c r="D20" s="38" t="s">
        <v>98</v>
      </c>
      <c r="E20" s="38" t="s">
        <v>99</v>
      </c>
      <c r="F20" s="43" t="s">
        <v>100</v>
      </c>
      <c r="G20" s="39" t="s">
        <v>55</v>
      </c>
      <c r="H20" s="39" t="s">
        <v>101</v>
      </c>
      <c r="I20" s="39" t="s">
        <v>102</v>
      </c>
      <c r="J20" s="41" t="s">
        <v>103</v>
      </c>
      <c r="K20" s="12">
        <v>689.43</v>
      </c>
      <c r="L20" s="39" t="s">
        <v>51</v>
      </c>
      <c r="M20" s="46">
        <v>2.5</v>
      </c>
      <c r="N20" s="40">
        <v>45733</v>
      </c>
      <c r="O20" s="40">
        <v>45735</v>
      </c>
      <c r="P20" s="42" t="s">
        <v>104</v>
      </c>
      <c r="Q20" s="39" t="s">
        <v>52</v>
      </c>
      <c r="R20" s="42">
        <v>33901400</v>
      </c>
      <c r="S20" s="42">
        <v>1500</v>
      </c>
      <c r="T20" s="45" t="s">
        <v>105</v>
      </c>
      <c r="U20" s="45" t="s">
        <v>106</v>
      </c>
      <c r="V20" s="6"/>
      <c r="W20" s="6">
        <v>1723.58</v>
      </c>
      <c r="X20" s="6">
        <v>1723.58</v>
      </c>
      <c r="Y20" s="6"/>
      <c r="Z20" s="6"/>
      <c r="AA20" s="39" t="s">
        <v>107</v>
      </c>
      <c r="AB20" s="6">
        <v>4787.8500000000004</v>
      </c>
      <c r="AC20" s="109">
        <f t="shared" ref="AC20:AC26" si="1">AB20+X20</f>
        <v>6511.43</v>
      </c>
      <c r="AD20" s="47" t="s">
        <v>108</v>
      </c>
      <c r="AE20" s="47" t="s">
        <v>47</v>
      </c>
      <c r="AF20" s="47" t="s">
        <v>109</v>
      </c>
      <c r="AG20" s="47" t="s">
        <v>48</v>
      </c>
      <c r="AH20" s="42"/>
    </row>
    <row r="21" spans="1:34" ht="38.25" x14ac:dyDescent="0.25">
      <c r="A21" s="37">
        <v>5</v>
      </c>
      <c r="B21" s="38" t="s">
        <v>89</v>
      </c>
      <c r="C21" s="38" t="s">
        <v>110</v>
      </c>
      <c r="D21" s="38" t="s">
        <v>111</v>
      </c>
      <c r="E21" s="38" t="s">
        <v>112</v>
      </c>
      <c r="F21" s="43" t="s">
        <v>319</v>
      </c>
      <c r="G21" s="42" t="s">
        <v>49</v>
      </c>
      <c r="H21" s="42" t="s">
        <v>49</v>
      </c>
      <c r="I21" s="42" t="s">
        <v>50</v>
      </c>
      <c r="J21" s="41" t="s">
        <v>113</v>
      </c>
      <c r="K21" s="12">
        <v>1000</v>
      </c>
      <c r="L21" s="39" t="s">
        <v>46</v>
      </c>
      <c r="M21" s="46">
        <v>1.5</v>
      </c>
      <c r="N21" s="40">
        <v>45741</v>
      </c>
      <c r="O21" s="40">
        <v>45742</v>
      </c>
      <c r="P21" s="39" t="s">
        <v>114</v>
      </c>
      <c r="Q21" s="39" t="s">
        <v>52</v>
      </c>
      <c r="R21" s="42">
        <v>33901400</v>
      </c>
      <c r="S21" s="42">
        <v>1500</v>
      </c>
      <c r="T21" s="45" t="s">
        <v>115</v>
      </c>
      <c r="U21" s="45" t="s">
        <v>116</v>
      </c>
      <c r="V21" s="6"/>
      <c r="W21" s="6">
        <v>1500</v>
      </c>
      <c r="X21" s="6">
        <v>1500</v>
      </c>
      <c r="Y21" s="6"/>
      <c r="Z21" s="6"/>
      <c r="AA21" s="39" t="s">
        <v>107</v>
      </c>
      <c r="AB21" s="6">
        <f>3407.71+3235.83</f>
        <v>6643.54</v>
      </c>
      <c r="AC21" s="109">
        <f t="shared" si="1"/>
        <v>8143.54</v>
      </c>
      <c r="AD21" s="47" t="s">
        <v>117</v>
      </c>
      <c r="AE21" s="47" t="s">
        <v>47</v>
      </c>
      <c r="AF21" s="47" t="s">
        <v>118</v>
      </c>
      <c r="AG21" s="47" t="s">
        <v>48</v>
      </c>
      <c r="AH21" s="42"/>
    </row>
    <row r="22" spans="1:34" ht="76.5" x14ac:dyDescent="0.25">
      <c r="A22" s="37">
        <v>6</v>
      </c>
      <c r="B22" s="38" t="s">
        <v>90</v>
      </c>
      <c r="C22" s="38" t="s">
        <v>119</v>
      </c>
      <c r="D22" s="38" t="s">
        <v>120</v>
      </c>
      <c r="E22" s="38" t="s">
        <v>121</v>
      </c>
      <c r="F22" s="43" t="s">
        <v>316</v>
      </c>
      <c r="G22" s="39" t="s">
        <v>55</v>
      </c>
      <c r="H22" s="39" t="s">
        <v>44</v>
      </c>
      <c r="I22" s="39" t="s">
        <v>45</v>
      </c>
      <c r="J22" s="41" t="s">
        <v>122</v>
      </c>
      <c r="K22" s="12">
        <v>1000</v>
      </c>
      <c r="L22" s="39" t="s">
        <v>46</v>
      </c>
      <c r="M22" s="46">
        <v>1.5</v>
      </c>
      <c r="N22" s="40">
        <v>45741</v>
      </c>
      <c r="O22" s="40">
        <v>45803</v>
      </c>
      <c r="P22" s="39" t="s">
        <v>114</v>
      </c>
      <c r="Q22" s="39" t="s">
        <v>52</v>
      </c>
      <c r="R22" s="42">
        <v>33901400</v>
      </c>
      <c r="S22" s="42">
        <v>1500</v>
      </c>
      <c r="T22" s="45" t="s">
        <v>123</v>
      </c>
      <c r="U22" s="45" t="s">
        <v>124</v>
      </c>
      <c r="V22" s="6"/>
      <c r="W22" s="6">
        <v>1500</v>
      </c>
      <c r="X22" s="6">
        <v>1500</v>
      </c>
      <c r="Y22" s="6"/>
      <c r="Z22" s="6"/>
      <c r="AA22" s="39" t="s">
        <v>107</v>
      </c>
      <c r="AB22" s="6">
        <f>3407.71+3235.83</f>
        <v>6643.54</v>
      </c>
      <c r="AC22" s="109">
        <f t="shared" si="1"/>
        <v>8143.54</v>
      </c>
      <c r="AD22" s="47" t="s">
        <v>125</v>
      </c>
      <c r="AE22" s="47" t="s">
        <v>47</v>
      </c>
      <c r="AF22" s="47" t="s">
        <v>126</v>
      </c>
      <c r="AG22" s="47" t="s">
        <v>48</v>
      </c>
      <c r="AH22" s="42"/>
    </row>
    <row r="23" spans="1:34" ht="63.75" x14ac:dyDescent="0.25">
      <c r="A23" s="37">
        <v>7</v>
      </c>
      <c r="B23" s="38" t="s">
        <v>91</v>
      </c>
      <c r="C23" s="38" t="s">
        <v>127</v>
      </c>
      <c r="D23" s="38" t="s">
        <v>128</v>
      </c>
      <c r="E23" s="38" t="s">
        <v>43</v>
      </c>
      <c r="F23" s="43" t="s">
        <v>317</v>
      </c>
      <c r="G23" s="42" t="s">
        <v>49</v>
      </c>
      <c r="H23" s="42" t="s">
        <v>49</v>
      </c>
      <c r="I23" s="42" t="s">
        <v>50</v>
      </c>
      <c r="J23" s="41" t="s">
        <v>129</v>
      </c>
      <c r="K23" s="12">
        <v>1000</v>
      </c>
      <c r="L23" s="39" t="s">
        <v>46</v>
      </c>
      <c r="M23" s="46">
        <v>1.5</v>
      </c>
      <c r="N23" s="40">
        <v>45750</v>
      </c>
      <c r="O23" s="40">
        <v>45751</v>
      </c>
      <c r="P23" s="39" t="s">
        <v>114</v>
      </c>
      <c r="Q23" s="39" t="s">
        <v>52</v>
      </c>
      <c r="R23" s="42">
        <v>33901400</v>
      </c>
      <c r="S23" s="42">
        <v>1500</v>
      </c>
      <c r="T23" s="45" t="s">
        <v>130</v>
      </c>
      <c r="U23" s="45" t="s">
        <v>131</v>
      </c>
      <c r="V23" s="6"/>
      <c r="W23" s="6">
        <v>1500</v>
      </c>
      <c r="X23" s="6">
        <v>1500</v>
      </c>
      <c r="Y23" s="6"/>
      <c r="Z23" s="6"/>
      <c r="AA23" s="39" t="s">
        <v>107</v>
      </c>
      <c r="AB23" s="6">
        <v>6244.05</v>
      </c>
      <c r="AC23" s="109">
        <f t="shared" si="1"/>
        <v>7744.05</v>
      </c>
      <c r="AD23" s="47" t="s">
        <v>132</v>
      </c>
      <c r="AE23" s="47" t="s">
        <v>47</v>
      </c>
      <c r="AF23" s="47" t="s">
        <v>133</v>
      </c>
      <c r="AG23" s="47" t="s">
        <v>48</v>
      </c>
      <c r="AH23" s="42"/>
    </row>
    <row r="24" spans="1:34" ht="76.5" x14ac:dyDescent="0.25">
      <c r="A24" s="37">
        <v>8</v>
      </c>
      <c r="B24" s="38" t="s">
        <v>92</v>
      </c>
      <c r="C24" s="38" t="s">
        <v>142</v>
      </c>
      <c r="D24" s="38" t="s">
        <v>128</v>
      </c>
      <c r="E24" s="38" t="s">
        <v>143</v>
      </c>
      <c r="F24" s="43" t="s">
        <v>144</v>
      </c>
      <c r="G24" s="39" t="s">
        <v>55</v>
      </c>
      <c r="H24" s="39" t="s">
        <v>145</v>
      </c>
      <c r="I24" s="39" t="s">
        <v>146</v>
      </c>
      <c r="J24" s="41" t="s">
        <v>147</v>
      </c>
      <c r="K24" s="12">
        <v>1000</v>
      </c>
      <c r="L24" s="39" t="s">
        <v>46</v>
      </c>
      <c r="M24" s="46">
        <v>1.5</v>
      </c>
      <c r="N24" s="40">
        <v>45750</v>
      </c>
      <c r="O24" s="40">
        <v>45751</v>
      </c>
      <c r="P24" s="39" t="s">
        <v>114</v>
      </c>
      <c r="Q24" s="39" t="s">
        <v>52</v>
      </c>
      <c r="R24" s="42">
        <v>33901400</v>
      </c>
      <c r="S24" s="42">
        <v>1500</v>
      </c>
      <c r="T24" s="45" t="s">
        <v>148</v>
      </c>
      <c r="U24" s="45" t="s">
        <v>149</v>
      </c>
      <c r="V24" s="6"/>
      <c r="W24" s="6">
        <v>1500</v>
      </c>
      <c r="X24" s="6">
        <v>1500</v>
      </c>
      <c r="Y24" s="6"/>
      <c r="Z24" s="6"/>
      <c r="AA24" s="39" t="s">
        <v>107</v>
      </c>
      <c r="AB24" s="6">
        <f>6244.05+144</f>
        <v>6388.05</v>
      </c>
      <c r="AC24" s="109">
        <f t="shared" si="1"/>
        <v>7888.05</v>
      </c>
      <c r="AD24" s="47" t="s">
        <v>150</v>
      </c>
      <c r="AE24" s="47" t="s">
        <v>47</v>
      </c>
      <c r="AF24" s="47" t="s">
        <v>151</v>
      </c>
      <c r="AG24" s="47" t="s">
        <v>48</v>
      </c>
      <c r="AH24" s="42"/>
    </row>
    <row r="25" spans="1:34" ht="76.5" x14ac:dyDescent="0.25">
      <c r="A25" s="37">
        <v>9</v>
      </c>
      <c r="B25" s="38" t="s">
        <v>93</v>
      </c>
      <c r="C25" s="38" t="s">
        <v>152</v>
      </c>
      <c r="D25" s="38" t="s">
        <v>153</v>
      </c>
      <c r="E25" s="38" t="s">
        <v>154</v>
      </c>
      <c r="F25" s="43" t="s">
        <v>320</v>
      </c>
      <c r="G25" s="39" t="s">
        <v>55</v>
      </c>
      <c r="H25" s="39" t="s">
        <v>44</v>
      </c>
      <c r="I25" s="39" t="s">
        <v>45</v>
      </c>
      <c r="J25" s="41" t="s">
        <v>155</v>
      </c>
      <c r="K25" s="12">
        <v>1000</v>
      </c>
      <c r="L25" s="39" t="s">
        <v>46</v>
      </c>
      <c r="M25" s="46">
        <v>1.5</v>
      </c>
      <c r="N25" s="40">
        <v>45750</v>
      </c>
      <c r="O25" s="40">
        <v>45751</v>
      </c>
      <c r="P25" s="39" t="s">
        <v>114</v>
      </c>
      <c r="Q25" s="39" t="s">
        <v>52</v>
      </c>
      <c r="R25" s="42">
        <v>33901400</v>
      </c>
      <c r="S25" s="42">
        <v>1500</v>
      </c>
      <c r="T25" s="45" t="s">
        <v>156</v>
      </c>
      <c r="U25" s="45" t="s">
        <v>157</v>
      </c>
      <c r="V25" s="6"/>
      <c r="W25" s="6">
        <v>1500</v>
      </c>
      <c r="X25" s="6">
        <v>1500</v>
      </c>
      <c r="Y25" s="6"/>
      <c r="Z25" s="6"/>
      <c r="AA25" s="39" t="s">
        <v>107</v>
      </c>
      <c r="AB25" s="6">
        <f>3122.02+3122.02</f>
        <v>6244.04</v>
      </c>
      <c r="AC25" s="109">
        <f t="shared" si="1"/>
        <v>7744.04</v>
      </c>
      <c r="AD25" s="47" t="s">
        <v>159</v>
      </c>
      <c r="AE25" s="47" t="s">
        <v>47</v>
      </c>
      <c r="AF25" s="47" t="s">
        <v>160</v>
      </c>
      <c r="AG25" s="47" t="s">
        <v>48</v>
      </c>
      <c r="AH25" s="42"/>
    </row>
    <row r="26" spans="1:34" ht="76.5" x14ac:dyDescent="0.25">
      <c r="A26" s="37">
        <v>10</v>
      </c>
      <c r="B26" s="38" t="s">
        <v>94</v>
      </c>
      <c r="C26" s="38" t="s">
        <v>168</v>
      </c>
      <c r="D26" s="38" t="s">
        <v>128</v>
      </c>
      <c r="E26" s="38" t="s">
        <v>169</v>
      </c>
      <c r="F26" s="43" t="s">
        <v>321</v>
      </c>
      <c r="G26" s="39" t="s">
        <v>55</v>
      </c>
      <c r="H26" s="39" t="s">
        <v>166</v>
      </c>
      <c r="I26" s="39" t="s">
        <v>167</v>
      </c>
      <c r="J26" s="41" t="s">
        <v>170</v>
      </c>
      <c r="K26" s="12">
        <v>689.43</v>
      </c>
      <c r="L26" s="39" t="s">
        <v>51</v>
      </c>
      <c r="M26" s="46">
        <v>2.5</v>
      </c>
      <c r="N26" s="40">
        <v>45749</v>
      </c>
      <c r="O26" s="40">
        <v>45781</v>
      </c>
      <c r="P26" s="39" t="s">
        <v>171</v>
      </c>
      <c r="Q26" s="39" t="s">
        <v>52</v>
      </c>
      <c r="R26" s="42">
        <v>33901400</v>
      </c>
      <c r="S26" s="42">
        <v>1500</v>
      </c>
      <c r="T26" s="45" t="s">
        <v>172</v>
      </c>
      <c r="U26" s="45" t="s">
        <v>173</v>
      </c>
      <c r="V26" s="6"/>
      <c r="W26" s="6">
        <v>1723.58</v>
      </c>
      <c r="X26" s="6">
        <v>1723.58</v>
      </c>
      <c r="Y26" s="6"/>
      <c r="Z26" s="6"/>
      <c r="AA26" s="39" t="s">
        <v>107</v>
      </c>
      <c r="AB26" s="6">
        <f>3402.6+3542.9</f>
        <v>6945.5</v>
      </c>
      <c r="AC26" s="109">
        <f t="shared" si="1"/>
        <v>8669.08</v>
      </c>
      <c r="AD26" s="47" t="s">
        <v>174</v>
      </c>
      <c r="AE26" s="47" t="s">
        <v>47</v>
      </c>
      <c r="AF26" s="47" t="s">
        <v>177</v>
      </c>
      <c r="AG26" s="47" t="s">
        <v>48</v>
      </c>
      <c r="AH26" s="42"/>
    </row>
    <row r="27" spans="1:34" ht="63.75" x14ac:dyDescent="0.25">
      <c r="A27" s="37">
        <v>11</v>
      </c>
      <c r="B27" s="38" t="s">
        <v>95</v>
      </c>
      <c r="C27" s="38" t="s">
        <v>135</v>
      </c>
      <c r="D27" s="38" t="s">
        <v>136</v>
      </c>
      <c r="E27" s="38" t="s">
        <v>43</v>
      </c>
      <c r="F27" s="43" t="s">
        <v>319</v>
      </c>
      <c r="G27" s="42" t="s">
        <v>49</v>
      </c>
      <c r="H27" s="42" t="s">
        <v>49</v>
      </c>
      <c r="I27" s="42" t="s">
        <v>50</v>
      </c>
      <c r="J27" s="41" t="s">
        <v>137</v>
      </c>
      <c r="K27" s="12">
        <v>1000</v>
      </c>
      <c r="L27" s="39" t="s">
        <v>46</v>
      </c>
      <c r="M27" s="46">
        <v>2.5</v>
      </c>
      <c r="N27" s="40">
        <v>45753</v>
      </c>
      <c r="O27" s="40">
        <v>45755</v>
      </c>
      <c r="P27" s="39" t="s">
        <v>138</v>
      </c>
      <c r="Q27" s="39" t="s">
        <v>52</v>
      </c>
      <c r="R27" s="42">
        <v>33901400</v>
      </c>
      <c r="S27" s="42">
        <v>1500</v>
      </c>
      <c r="T27" s="45" t="s">
        <v>134</v>
      </c>
      <c r="U27" s="45" t="s">
        <v>139</v>
      </c>
      <c r="V27" s="6"/>
      <c r="W27" s="6">
        <v>2500</v>
      </c>
      <c r="X27" s="6">
        <v>2500</v>
      </c>
      <c r="Y27" s="6"/>
      <c r="Z27" s="6"/>
      <c r="AA27" s="39" t="s">
        <v>107</v>
      </c>
      <c r="AB27" s="6">
        <f>3714.269+3430.81</f>
        <v>7145.0789999999997</v>
      </c>
      <c r="AC27" s="109">
        <f>AB27+X27</f>
        <v>9645.0789999999997</v>
      </c>
      <c r="AD27" s="47" t="s">
        <v>140</v>
      </c>
      <c r="AE27" s="47" t="s">
        <v>47</v>
      </c>
      <c r="AF27" s="47" t="s">
        <v>141</v>
      </c>
      <c r="AG27" s="47" t="s">
        <v>48</v>
      </c>
      <c r="AH27" s="42"/>
    </row>
    <row r="28" spans="1:34" ht="76.5" x14ac:dyDescent="0.25">
      <c r="A28" s="37">
        <v>12</v>
      </c>
      <c r="B28" s="38" t="s">
        <v>96</v>
      </c>
      <c r="C28" s="38" t="s">
        <v>175</v>
      </c>
      <c r="D28" s="38" t="s">
        <v>158</v>
      </c>
      <c r="E28" s="38" t="s">
        <v>176</v>
      </c>
      <c r="F28" s="43" t="s">
        <v>320</v>
      </c>
      <c r="G28" s="39" t="s">
        <v>55</v>
      </c>
      <c r="H28" s="39" t="s">
        <v>44</v>
      </c>
      <c r="I28" s="39" t="s">
        <v>45</v>
      </c>
      <c r="J28" s="41" t="s">
        <v>165</v>
      </c>
      <c r="K28" s="12">
        <v>1000</v>
      </c>
      <c r="L28" s="39" t="s">
        <v>46</v>
      </c>
      <c r="M28" s="46">
        <v>2.5</v>
      </c>
      <c r="N28" s="40">
        <v>45753</v>
      </c>
      <c r="O28" s="40">
        <v>45755</v>
      </c>
      <c r="P28" s="39" t="s">
        <v>138</v>
      </c>
      <c r="Q28" s="39" t="s">
        <v>52</v>
      </c>
      <c r="R28" s="42">
        <v>33901400</v>
      </c>
      <c r="S28" s="42">
        <v>1500</v>
      </c>
      <c r="T28" s="45" t="s">
        <v>163</v>
      </c>
      <c r="U28" s="45" t="s">
        <v>164</v>
      </c>
      <c r="V28" s="6"/>
      <c r="W28" s="6">
        <v>2500</v>
      </c>
      <c r="X28" s="6">
        <v>2500</v>
      </c>
      <c r="Y28" s="6"/>
      <c r="Z28" s="6"/>
      <c r="AA28" s="39" t="s">
        <v>107</v>
      </c>
      <c r="AB28" s="6">
        <f>3833.35+3430.82</f>
        <v>7264.17</v>
      </c>
      <c r="AC28" s="109">
        <f>AB28+X28</f>
        <v>9764.17</v>
      </c>
      <c r="AD28" s="47" t="s">
        <v>161</v>
      </c>
      <c r="AE28" s="47" t="s">
        <v>47</v>
      </c>
      <c r="AF28" s="47" t="s">
        <v>162</v>
      </c>
      <c r="AG28" s="47" t="s">
        <v>48</v>
      </c>
      <c r="AH28" s="42"/>
    </row>
    <row r="29" spans="1:34" x14ac:dyDescent="0.25">
      <c r="A29" s="37">
        <v>13</v>
      </c>
      <c r="B29" s="38" t="s">
        <v>178</v>
      </c>
      <c r="C29" s="38"/>
      <c r="D29" s="38"/>
      <c r="E29" s="38"/>
      <c r="F29" s="43" t="s">
        <v>179</v>
      </c>
      <c r="G29" s="39"/>
      <c r="H29" s="39"/>
      <c r="I29" s="39"/>
      <c r="J29" s="41"/>
      <c r="K29" s="12"/>
      <c r="L29" s="39"/>
      <c r="M29" s="46"/>
      <c r="N29" s="40"/>
      <c r="O29" s="40"/>
      <c r="P29" s="39"/>
      <c r="Q29" s="39"/>
      <c r="R29" s="42"/>
      <c r="S29" s="42"/>
      <c r="T29" s="45"/>
      <c r="U29" s="45"/>
      <c r="V29" s="6"/>
      <c r="W29" s="6"/>
      <c r="X29" s="6"/>
      <c r="Y29" s="6"/>
      <c r="Z29" s="6"/>
      <c r="AA29" s="39"/>
      <c r="AB29" s="6"/>
      <c r="AC29" s="109"/>
      <c r="AD29" s="47"/>
      <c r="AE29" s="47"/>
      <c r="AF29" s="47"/>
      <c r="AG29" s="47"/>
      <c r="AH29" s="42"/>
    </row>
    <row r="30" spans="1:34" ht="89.25" x14ac:dyDescent="0.25">
      <c r="A30" s="37">
        <v>14</v>
      </c>
      <c r="B30" s="38" t="s">
        <v>180</v>
      </c>
      <c r="C30" s="38" t="s">
        <v>181</v>
      </c>
      <c r="D30" s="38" t="s">
        <v>182</v>
      </c>
      <c r="E30" s="38" t="s">
        <v>183</v>
      </c>
      <c r="F30" s="43" t="s">
        <v>320</v>
      </c>
      <c r="G30" s="39" t="s">
        <v>55</v>
      </c>
      <c r="H30" s="39" t="s">
        <v>44</v>
      </c>
      <c r="I30" s="39" t="s">
        <v>45</v>
      </c>
      <c r="J30" s="41" t="s">
        <v>184</v>
      </c>
      <c r="K30" s="12">
        <v>1160</v>
      </c>
      <c r="L30" s="39" t="s">
        <v>46</v>
      </c>
      <c r="M30" s="46">
        <v>2.5</v>
      </c>
      <c r="N30" s="40">
        <v>45769</v>
      </c>
      <c r="O30" s="40" t="s">
        <v>195</v>
      </c>
      <c r="P30" s="42" t="s">
        <v>187</v>
      </c>
      <c r="Q30" s="39" t="s">
        <v>52</v>
      </c>
      <c r="R30" s="42">
        <v>33901400</v>
      </c>
      <c r="S30" s="42">
        <v>1500</v>
      </c>
      <c r="T30" s="45" t="s">
        <v>185</v>
      </c>
      <c r="U30" s="45" t="s">
        <v>186</v>
      </c>
      <c r="V30" s="6"/>
      <c r="W30" s="6">
        <v>2900</v>
      </c>
      <c r="X30" s="6">
        <v>2900</v>
      </c>
      <c r="Y30" s="6">
        <v>400</v>
      </c>
      <c r="Z30" s="6"/>
      <c r="AA30" s="39" t="s">
        <v>107</v>
      </c>
      <c r="AB30" s="6">
        <v>7590.36</v>
      </c>
      <c r="AC30" s="109">
        <f>AB30+X30</f>
        <v>10490.36</v>
      </c>
      <c r="AD30" s="47" t="s">
        <v>189</v>
      </c>
      <c r="AE30" s="47" t="s">
        <v>47</v>
      </c>
      <c r="AF30" s="47" t="s">
        <v>190</v>
      </c>
      <c r="AG30" s="47" t="s">
        <v>48</v>
      </c>
      <c r="AH30" s="42" t="s">
        <v>188</v>
      </c>
    </row>
    <row r="31" spans="1:34" ht="89.25" x14ac:dyDescent="0.25">
      <c r="A31" s="37">
        <v>15</v>
      </c>
      <c r="B31" s="38" t="s">
        <v>223</v>
      </c>
      <c r="C31" s="38" t="s">
        <v>191</v>
      </c>
      <c r="D31" s="38" t="s">
        <v>192</v>
      </c>
      <c r="E31" s="38" t="s">
        <v>193</v>
      </c>
      <c r="F31" s="43" t="s">
        <v>100</v>
      </c>
      <c r="G31" s="39" t="s">
        <v>55</v>
      </c>
      <c r="H31" s="39" t="s">
        <v>101</v>
      </c>
      <c r="I31" s="39" t="s">
        <v>102</v>
      </c>
      <c r="J31" s="41" t="s">
        <v>194</v>
      </c>
      <c r="K31" s="12">
        <v>1160</v>
      </c>
      <c r="L31" s="39" t="s">
        <v>46</v>
      </c>
      <c r="M31" s="46">
        <v>3</v>
      </c>
      <c r="N31" s="40">
        <v>45769</v>
      </c>
      <c r="O31" s="40">
        <v>45771</v>
      </c>
      <c r="P31" s="16" t="s">
        <v>196</v>
      </c>
      <c r="Q31" s="39" t="s">
        <v>52</v>
      </c>
      <c r="R31" s="42">
        <v>33901400</v>
      </c>
      <c r="S31" s="42">
        <v>1500</v>
      </c>
      <c r="T31" s="45" t="s">
        <v>216</v>
      </c>
      <c r="U31" s="45" t="s">
        <v>215</v>
      </c>
      <c r="V31" s="6"/>
      <c r="W31" s="6">
        <v>2900</v>
      </c>
      <c r="X31" s="6">
        <f>W31</f>
        <v>2900</v>
      </c>
      <c r="Y31" s="6">
        <v>480</v>
      </c>
      <c r="Z31" s="6"/>
      <c r="AA31" s="39" t="s">
        <v>107</v>
      </c>
      <c r="AB31" s="6">
        <v>2165.52</v>
      </c>
      <c r="AC31" s="109">
        <f>AB31+X31</f>
        <v>5065.5200000000004</v>
      </c>
      <c r="AD31" s="47" t="s">
        <v>224</v>
      </c>
      <c r="AE31" s="47" t="s">
        <v>47</v>
      </c>
      <c r="AF31" s="47" t="s">
        <v>225</v>
      </c>
      <c r="AG31" s="47" t="s">
        <v>48</v>
      </c>
      <c r="AH31" s="42" t="s">
        <v>197</v>
      </c>
    </row>
    <row r="32" spans="1:34" ht="51" x14ac:dyDescent="0.25">
      <c r="A32" s="37">
        <v>16</v>
      </c>
      <c r="B32" s="38" t="s">
        <v>198</v>
      </c>
      <c r="C32" s="38" t="s">
        <v>201</v>
      </c>
      <c r="D32" s="38" t="s">
        <v>202</v>
      </c>
      <c r="E32" s="38" t="s">
        <v>43</v>
      </c>
      <c r="F32" s="43" t="s">
        <v>319</v>
      </c>
      <c r="G32" s="42" t="s">
        <v>49</v>
      </c>
      <c r="H32" s="42" t="s">
        <v>49</v>
      </c>
      <c r="I32" s="42" t="s">
        <v>50</v>
      </c>
      <c r="J32" s="41" t="s">
        <v>203</v>
      </c>
      <c r="K32" s="12">
        <v>1160</v>
      </c>
      <c r="L32" s="39" t="s">
        <v>46</v>
      </c>
      <c r="M32" s="46">
        <v>2.5</v>
      </c>
      <c r="N32" s="40">
        <v>45778</v>
      </c>
      <c r="O32" s="40">
        <v>45780</v>
      </c>
      <c r="P32" s="39" t="s">
        <v>204</v>
      </c>
      <c r="Q32" s="39" t="s">
        <v>52</v>
      </c>
      <c r="R32" s="42">
        <v>33901400</v>
      </c>
      <c r="S32" s="42">
        <v>1500</v>
      </c>
      <c r="T32" s="45" t="s">
        <v>217</v>
      </c>
      <c r="U32" s="45" t="s">
        <v>218</v>
      </c>
      <c r="V32" s="6"/>
      <c r="W32" s="6">
        <v>2900</v>
      </c>
      <c r="X32" s="6">
        <f>W32</f>
        <v>2900</v>
      </c>
      <c r="Y32" s="6"/>
      <c r="Z32" s="6"/>
      <c r="AA32" s="39" t="s">
        <v>107</v>
      </c>
      <c r="AB32" s="6">
        <v>7807.73</v>
      </c>
      <c r="AC32" s="109">
        <f>AB32+X32</f>
        <v>10707.73</v>
      </c>
      <c r="AD32" s="47" t="s">
        <v>226</v>
      </c>
      <c r="AE32" s="47" t="s">
        <v>47</v>
      </c>
      <c r="AF32" s="47" t="s">
        <v>227</v>
      </c>
      <c r="AG32" s="47" t="s">
        <v>48</v>
      </c>
      <c r="AH32" s="42"/>
    </row>
    <row r="33" spans="1:37" ht="63.75" x14ac:dyDescent="0.25">
      <c r="A33" s="37">
        <v>17</v>
      </c>
      <c r="B33" s="38" t="s">
        <v>199</v>
      </c>
      <c r="C33" s="38" t="s">
        <v>205</v>
      </c>
      <c r="D33" s="38" t="s">
        <v>206</v>
      </c>
      <c r="E33" s="38" t="s">
        <v>43</v>
      </c>
      <c r="F33" s="43" t="s">
        <v>317</v>
      </c>
      <c r="G33" s="42" t="s">
        <v>49</v>
      </c>
      <c r="H33" s="42" t="s">
        <v>49</v>
      </c>
      <c r="I33" s="42" t="s">
        <v>50</v>
      </c>
      <c r="J33" s="41" t="s">
        <v>207</v>
      </c>
      <c r="K33" s="12">
        <v>480</v>
      </c>
      <c r="L33" s="39" t="s">
        <v>46</v>
      </c>
      <c r="M33" s="46">
        <v>1.5</v>
      </c>
      <c r="N33" s="40">
        <v>45790</v>
      </c>
      <c r="O33" s="40">
        <v>45791</v>
      </c>
      <c r="P33" s="39" t="s">
        <v>208</v>
      </c>
      <c r="Q33" s="39" t="s">
        <v>209</v>
      </c>
      <c r="R33" s="42" t="s">
        <v>214</v>
      </c>
      <c r="S33" s="42">
        <v>1500</v>
      </c>
      <c r="T33" s="45" t="s">
        <v>219</v>
      </c>
      <c r="U33" s="45" t="s">
        <v>220</v>
      </c>
      <c r="V33" s="6"/>
      <c r="W33" s="6">
        <v>720</v>
      </c>
      <c r="X33" s="6">
        <f>W33</f>
        <v>720</v>
      </c>
      <c r="Y33" s="6"/>
      <c r="Z33" s="6"/>
      <c r="AA33" s="39" t="s">
        <v>213</v>
      </c>
      <c r="AB33" s="6">
        <v>331.1</v>
      </c>
      <c r="AC33" s="109">
        <f>AB33+X33</f>
        <v>1051.0999999999999</v>
      </c>
      <c r="AD33" s="47" t="s">
        <v>228</v>
      </c>
      <c r="AE33" s="47" t="s">
        <v>47</v>
      </c>
      <c r="AF33" s="47" t="s">
        <v>229</v>
      </c>
      <c r="AG33" s="47" t="s">
        <v>48</v>
      </c>
      <c r="AH33" s="42"/>
    </row>
    <row r="34" spans="1:37" ht="63.75" x14ac:dyDescent="0.25">
      <c r="A34" s="37">
        <v>18</v>
      </c>
      <c r="B34" s="38" t="s">
        <v>200</v>
      </c>
      <c r="C34" s="38" t="s">
        <v>175</v>
      </c>
      <c r="D34" s="38" t="s">
        <v>210</v>
      </c>
      <c r="E34" s="38" t="s">
        <v>43</v>
      </c>
      <c r="F34" s="43" t="s">
        <v>317</v>
      </c>
      <c r="G34" s="42" t="s">
        <v>49</v>
      </c>
      <c r="H34" s="42" t="s">
        <v>49</v>
      </c>
      <c r="I34" s="42" t="s">
        <v>50</v>
      </c>
      <c r="J34" s="41" t="s">
        <v>211</v>
      </c>
      <c r="K34" s="12">
        <v>1160</v>
      </c>
      <c r="L34" s="39" t="s">
        <v>46</v>
      </c>
      <c r="M34" s="46">
        <v>2.5</v>
      </c>
      <c r="N34" s="40">
        <v>45806</v>
      </c>
      <c r="O34" s="40">
        <v>45808</v>
      </c>
      <c r="P34" s="39" t="s">
        <v>212</v>
      </c>
      <c r="Q34" s="39" t="s">
        <v>209</v>
      </c>
      <c r="R34" s="42" t="s">
        <v>214</v>
      </c>
      <c r="S34" s="42">
        <v>1500</v>
      </c>
      <c r="T34" s="45" t="s">
        <v>221</v>
      </c>
      <c r="U34" s="45" t="s">
        <v>222</v>
      </c>
      <c r="V34" s="6"/>
      <c r="W34" s="6">
        <v>2900</v>
      </c>
      <c r="X34" s="6">
        <v>2900</v>
      </c>
      <c r="Y34" s="6"/>
      <c r="Z34" s="6"/>
      <c r="AA34" s="39" t="s">
        <v>213</v>
      </c>
      <c r="AB34" s="6">
        <v>993.16</v>
      </c>
      <c r="AC34" s="109">
        <f>AB34+X34</f>
        <v>3893.16</v>
      </c>
      <c r="AD34" s="47" t="s">
        <v>230</v>
      </c>
      <c r="AE34" s="47" t="s">
        <v>47</v>
      </c>
      <c r="AF34" s="47" t="s">
        <v>231</v>
      </c>
      <c r="AG34" s="47" t="s">
        <v>48</v>
      </c>
      <c r="AH34" s="42"/>
    </row>
    <row r="35" spans="1:37" x14ac:dyDescent="0.25">
      <c r="A35" s="37">
        <v>19</v>
      </c>
      <c r="B35" s="38" t="s">
        <v>76</v>
      </c>
      <c r="C35" s="38"/>
      <c r="D35" s="38"/>
      <c r="E35" s="38"/>
      <c r="F35" s="43"/>
      <c r="G35" s="42"/>
      <c r="H35" s="42"/>
      <c r="I35" s="42"/>
      <c r="J35" s="42" t="s">
        <v>242</v>
      </c>
      <c r="K35" s="12"/>
      <c r="L35" s="39"/>
      <c r="M35" s="46"/>
      <c r="N35" s="40"/>
      <c r="O35" s="40"/>
      <c r="P35" s="39"/>
      <c r="Q35" s="39"/>
      <c r="R35" s="42"/>
      <c r="S35" s="42"/>
      <c r="T35" s="45"/>
      <c r="U35" s="45"/>
      <c r="V35" s="6"/>
      <c r="W35" s="6"/>
      <c r="X35" s="6"/>
      <c r="Y35" s="6"/>
      <c r="Z35" s="6"/>
      <c r="AA35" s="39"/>
      <c r="AB35" s="6"/>
      <c r="AC35" s="109"/>
      <c r="AD35" s="47"/>
      <c r="AE35" s="47"/>
      <c r="AF35" s="47"/>
      <c r="AG35" s="47"/>
      <c r="AH35" s="42"/>
    </row>
    <row r="36" spans="1:37" ht="25.5" x14ac:dyDescent="0.25">
      <c r="A36" s="37">
        <v>20</v>
      </c>
      <c r="B36" s="38" t="s">
        <v>74</v>
      </c>
      <c r="C36" s="38" t="s">
        <v>250</v>
      </c>
      <c r="D36" s="38" t="s">
        <v>251</v>
      </c>
      <c r="E36" s="38" t="s">
        <v>243</v>
      </c>
      <c r="F36" s="43" t="s">
        <v>322</v>
      </c>
      <c r="G36" s="39" t="s">
        <v>55</v>
      </c>
      <c r="H36" s="39" t="s">
        <v>44</v>
      </c>
      <c r="I36" s="39" t="s">
        <v>45</v>
      </c>
      <c r="J36" s="41" t="s">
        <v>244</v>
      </c>
      <c r="K36" s="12">
        <v>1160</v>
      </c>
      <c r="L36" s="39" t="s">
        <v>46</v>
      </c>
      <c r="M36" s="46">
        <v>3.5</v>
      </c>
      <c r="N36" s="40">
        <v>45778</v>
      </c>
      <c r="O36" s="40">
        <v>45780</v>
      </c>
      <c r="P36" s="39" t="s">
        <v>204</v>
      </c>
      <c r="Q36" s="39" t="s">
        <v>52</v>
      </c>
      <c r="R36" s="42">
        <v>33901400</v>
      </c>
      <c r="S36" s="42">
        <v>1500</v>
      </c>
      <c r="T36" s="45" t="s">
        <v>245</v>
      </c>
      <c r="U36" s="45" t="s">
        <v>246</v>
      </c>
      <c r="V36" s="6"/>
      <c r="W36" s="6">
        <v>4060</v>
      </c>
      <c r="X36" s="6">
        <v>4060</v>
      </c>
      <c r="Y36" s="6"/>
      <c r="Z36" s="6"/>
      <c r="AA36" s="39" t="s">
        <v>213</v>
      </c>
      <c r="AB36" s="6">
        <v>7577.24</v>
      </c>
      <c r="AC36" s="109">
        <f t="shared" ref="AC36:AC45" si="2">AB36+X36</f>
        <v>11637.24</v>
      </c>
      <c r="AD36" s="47" t="s">
        <v>247</v>
      </c>
      <c r="AE36" s="47" t="s">
        <v>47</v>
      </c>
      <c r="AF36" s="47" t="s">
        <v>248</v>
      </c>
      <c r="AG36" s="47" t="s">
        <v>48</v>
      </c>
      <c r="AH36" s="42"/>
    </row>
    <row r="37" spans="1:37" ht="38.25" x14ac:dyDescent="0.25">
      <c r="A37" s="37">
        <v>21</v>
      </c>
      <c r="B37" s="38" t="s">
        <v>233</v>
      </c>
      <c r="C37" s="38" t="s">
        <v>259</v>
      </c>
      <c r="D37" s="38" t="s">
        <v>260</v>
      </c>
      <c r="E37" s="38" t="s">
        <v>261</v>
      </c>
      <c r="F37" s="43" t="s">
        <v>320</v>
      </c>
      <c r="G37" s="39" t="s">
        <v>55</v>
      </c>
      <c r="H37" s="39" t="s">
        <v>44</v>
      </c>
      <c r="I37" s="39" t="s">
        <v>45</v>
      </c>
      <c r="J37" s="41" t="s">
        <v>262</v>
      </c>
      <c r="K37" s="12">
        <v>480</v>
      </c>
      <c r="L37" s="39" t="s">
        <v>46</v>
      </c>
      <c r="M37" s="46">
        <v>1.5</v>
      </c>
      <c r="N37" s="40">
        <v>45790</v>
      </c>
      <c r="O37" s="40">
        <v>45791</v>
      </c>
      <c r="P37" s="39" t="s">
        <v>208</v>
      </c>
      <c r="Q37" s="39" t="s">
        <v>209</v>
      </c>
      <c r="R37" s="42" t="s">
        <v>214</v>
      </c>
      <c r="S37" s="42">
        <v>1500</v>
      </c>
      <c r="T37" s="45" t="s">
        <v>263</v>
      </c>
      <c r="U37" s="45" t="s">
        <v>264</v>
      </c>
      <c r="V37" s="6"/>
      <c r="W37" s="6">
        <v>720</v>
      </c>
      <c r="X37" s="6">
        <v>720</v>
      </c>
      <c r="Y37" s="6"/>
      <c r="Z37" s="6"/>
      <c r="AA37" s="39" t="s">
        <v>213</v>
      </c>
      <c r="AB37" s="6">
        <v>617.91999999999996</v>
      </c>
      <c r="AC37" s="109">
        <f t="shared" si="2"/>
        <v>1337.92</v>
      </c>
      <c r="AD37" s="47" t="s">
        <v>265</v>
      </c>
      <c r="AE37" s="47" t="s">
        <v>47</v>
      </c>
      <c r="AF37" s="47" t="s">
        <v>266</v>
      </c>
      <c r="AG37" s="47" t="s">
        <v>48</v>
      </c>
      <c r="AH37" s="42"/>
    </row>
    <row r="38" spans="1:37" ht="51" x14ac:dyDescent="0.25">
      <c r="A38" s="37">
        <v>22</v>
      </c>
      <c r="B38" s="38" t="s">
        <v>234</v>
      </c>
      <c r="C38" s="38" t="s">
        <v>274</v>
      </c>
      <c r="D38" s="38" t="s">
        <v>260</v>
      </c>
      <c r="E38" s="38" t="s">
        <v>261</v>
      </c>
      <c r="F38" s="15" t="s">
        <v>323</v>
      </c>
      <c r="G38" s="39" t="s">
        <v>55</v>
      </c>
      <c r="H38" s="39" t="s">
        <v>44</v>
      </c>
      <c r="I38" s="39" t="s">
        <v>45</v>
      </c>
      <c r="J38" s="41" t="s">
        <v>275</v>
      </c>
      <c r="K38" s="12">
        <v>480</v>
      </c>
      <c r="L38" s="39" t="s">
        <v>46</v>
      </c>
      <c r="M38" s="46">
        <v>1.5</v>
      </c>
      <c r="N38" s="40">
        <v>45790</v>
      </c>
      <c r="O38" s="40">
        <v>45791</v>
      </c>
      <c r="P38" s="39" t="s">
        <v>208</v>
      </c>
      <c r="Q38" s="39" t="s">
        <v>209</v>
      </c>
      <c r="R38" s="42" t="s">
        <v>214</v>
      </c>
      <c r="S38" s="42">
        <v>1500</v>
      </c>
      <c r="T38" s="45" t="s">
        <v>276</v>
      </c>
      <c r="U38" s="45" t="s">
        <v>277</v>
      </c>
      <c r="V38" s="6"/>
      <c r="W38" s="6">
        <v>720</v>
      </c>
      <c r="X38" s="6">
        <v>720</v>
      </c>
      <c r="Y38" s="6"/>
      <c r="Z38" s="6"/>
      <c r="AA38" s="39" t="s">
        <v>213</v>
      </c>
      <c r="AB38" s="6">
        <v>617.91999999999996</v>
      </c>
      <c r="AC38" s="109">
        <f t="shared" si="2"/>
        <v>1337.92</v>
      </c>
      <c r="AD38" s="47" t="s">
        <v>278</v>
      </c>
      <c r="AE38" s="47" t="s">
        <v>47</v>
      </c>
      <c r="AF38" s="47" t="s">
        <v>279</v>
      </c>
      <c r="AG38" s="47" t="s">
        <v>48</v>
      </c>
      <c r="AH38" s="42" t="s">
        <v>273</v>
      </c>
    </row>
    <row r="39" spans="1:37" ht="51" x14ac:dyDescent="0.25">
      <c r="A39" s="37">
        <v>23</v>
      </c>
      <c r="B39" s="38" t="s">
        <v>235</v>
      </c>
      <c r="C39" s="38" t="s">
        <v>280</v>
      </c>
      <c r="D39" s="38" t="s">
        <v>210</v>
      </c>
      <c r="E39" s="38" t="s">
        <v>252</v>
      </c>
      <c r="F39" s="43" t="s">
        <v>144</v>
      </c>
      <c r="G39" s="39" t="s">
        <v>55</v>
      </c>
      <c r="H39" s="39" t="s">
        <v>145</v>
      </c>
      <c r="I39" s="39" t="s">
        <v>146</v>
      </c>
      <c r="J39" s="41" t="s">
        <v>281</v>
      </c>
      <c r="K39" s="12">
        <v>1160</v>
      </c>
      <c r="L39" s="39" t="s">
        <v>46</v>
      </c>
      <c r="M39" s="46">
        <v>2.5</v>
      </c>
      <c r="N39" s="40">
        <v>45806</v>
      </c>
      <c r="O39" s="40">
        <v>45808</v>
      </c>
      <c r="P39" s="39" t="s">
        <v>212</v>
      </c>
      <c r="Q39" s="39" t="s">
        <v>209</v>
      </c>
      <c r="R39" s="42" t="s">
        <v>214</v>
      </c>
      <c r="S39" s="42">
        <v>1500</v>
      </c>
      <c r="T39" s="45" t="s">
        <v>282</v>
      </c>
      <c r="U39" s="45" t="s">
        <v>283</v>
      </c>
      <c r="V39" s="6"/>
      <c r="W39" s="6">
        <v>2900</v>
      </c>
      <c r="X39" s="6">
        <v>2900</v>
      </c>
      <c r="Y39" s="6"/>
      <c r="Z39" s="6"/>
      <c r="AA39" s="39" t="s">
        <v>213</v>
      </c>
      <c r="AB39" s="6">
        <v>1964.47</v>
      </c>
      <c r="AC39" s="109">
        <f t="shared" si="2"/>
        <v>4864.47</v>
      </c>
      <c r="AD39" s="47" t="s">
        <v>284</v>
      </c>
      <c r="AE39" s="47" t="s">
        <v>47</v>
      </c>
      <c r="AF39" s="47" t="s">
        <v>285</v>
      </c>
      <c r="AG39" s="47" t="s">
        <v>48</v>
      </c>
      <c r="AH39" s="42" t="s">
        <v>273</v>
      </c>
    </row>
    <row r="40" spans="1:37" ht="51" x14ac:dyDescent="0.25">
      <c r="A40" s="37">
        <v>24</v>
      </c>
      <c r="B40" s="38" t="s">
        <v>236</v>
      </c>
      <c r="C40" s="38" t="s">
        <v>286</v>
      </c>
      <c r="D40" s="38" t="s">
        <v>210</v>
      </c>
      <c r="E40" s="38" t="s">
        <v>252</v>
      </c>
      <c r="F40" s="43" t="s">
        <v>100</v>
      </c>
      <c r="G40" s="39" t="s">
        <v>55</v>
      </c>
      <c r="H40" s="39" t="s">
        <v>101</v>
      </c>
      <c r="I40" s="39" t="s">
        <v>102</v>
      </c>
      <c r="J40" s="41" t="s">
        <v>287</v>
      </c>
      <c r="K40" s="12">
        <v>1160</v>
      </c>
      <c r="L40" s="39" t="s">
        <v>46</v>
      </c>
      <c r="M40" s="46">
        <v>2.5</v>
      </c>
      <c r="N40" s="40">
        <v>45806</v>
      </c>
      <c r="O40" s="40">
        <v>45808</v>
      </c>
      <c r="P40" s="39" t="s">
        <v>212</v>
      </c>
      <c r="Q40" s="39" t="s">
        <v>209</v>
      </c>
      <c r="R40" s="42" t="s">
        <v>214</v>
      </c>
      <c r="S40" s="42">
        <v>1500</v>
      </c>
      <c r="T40" s="45" t="s">
        <v>288</v>
      </c>
      <c r="U40" s="45" t="s">
        <v>289</v>
      </c>
      <c r="V40" s="6"/>
      <c r="W40" s="6">
        <v>2900</v>
      </c>
      <c r="X40" s="6">
        <v>2900</v>
      </c>
      <c r="Y40" s="6"/>
      <c r="Z40" s="6"/>
      <c r="AA40" s="39" t="s">
        <v>213</v>
      </c>
      <c r="AB40" s="6">
        <v>1964.47</v>
      </c>
      <c r="AC40" s="109">
        <f t="shared" si="2"/>
        <v>4864.47</v>
      </c>
      <c r="AD40" s="47" t="s">
        <v>290</v>
      </c>
      <c r="AE40" s="47" t="s">
        <v>47</v>
      </c>
      <c r="AF40" s="47" t="s">
        <v>291</v>
      </c>
      <c r="AG40" s="47" t="s">
        <v>48</v>
      </c>
      <c r="AH40" s="42" t="s">
        <v>273</v>
      </c>
    </row>
    <row r="41" spans="1:37" ht="38.25" x14ac:dyDescent="0.25">
      <c r="A41" s="37">
        <v>25</v>
      </c>
      <c r="B41" s="38" t="s">
        <v>237</v>
      </c>
      <c r="C41" s="38" t="s">
        <v>298</v>
      </c>
      <c r="D41" s="38" t="s">
        <v>260</v>
      </c>
      <c r="E41" s="38" t="s">
        <v>261</v>
      </c>
      <c r="F41" s="43" t="s">
        <v>324</v>
      </c>
      <c r="G41" s="39" t="s">
        <v>55</v>
      </c>
      <c r="H41" s="39" t="s">
        <v>44</v>
      </c>
      <c r="I41" s="39" t="s">
        <v>45</v>
      </c>
      <c r="J41" s="41" t="s">
        <v>299</v>
      </c>
      <c r="K41" s="12">
        <v>480</v>
      </c>
      <c r="L41" s="39" t="s">
        <v>46</v>
      </c>
      <c r="M41" s="46">
        <v>1.5</v>
      </c>
      <c r="N41" s="40">
        <v>45790</v>
      </c>
      <c r="O41" s="40">
        <v>45791</v>
      </c>
      <c r="P41" s="39" t="s">
        <v>208</v>
      </c>
      <c r="Q41" s="39" t="s">
        <v>209</v>
      </c>
      <c r="R41" s="42" t="s">
        <v>214</v>
      </c>
      <c r="S41" s="42">
        <v>1500</v>
      </c>
      <c r="T41" s="45" t="s">
        <v>300</v>
      </c>
      <c r="U41" s="45" t="s">
        <v>301</v>
      </c>
      <c r="V41" s="6"/>
      <c r="W41" s="6">
        <v>720</v>
      </c>
      <c r="X41" s="6">
        <v>720</v>
      </c>
      <c r="Y41" s="6"/>
      <c r="Z41" s="6"/>
      <c r="AA41" s="39" t="s">
        <v>213</v>
      </c>
      <c r="AB41" s="6">
        <v>617.91999999999996</v>
      </c>
      <c r="AC41" s="109">
        <f t="shared" si="2"/>
        <v>1337.92</v>
      </c>
      <c r="AD41" s="47" t="s">
        <v>302</v>
      </c>
      <c r="AE41" s="47" t="s">
        <v>47</v>
      </c>
      <c r="AF41" s="47" t="s">
        <v>303</v>
      </c>
      <c r="AG41" s="47" t="s">
        <v>48</v>
      </c>
      <c r="AH41" s="42" t="s">
        <v>273</v>
      </c>
    </row>
    <row r="42" spans="1:37" ht="76.5" x14ac:dyDescent="0.25">
      <c r="A42" s="37">
        <v>26</v>
      </c>
      <c r="B42" s="38" t="s">
        <v>238</v>
      </c>
      <c r="C42" s="38" t="s">
        <v>304</v>
      </c>
      <c r="D42" s="38" t="s">
        <v>305</v>
      </c>
      <c r="E42" s="38" t="s">
        <v>43</v>
      </c>
      <c r="F42" s="43" t="s">
        <v>317</v>
      </c>
      <c r="G42" s="42" t="s">
        <v>49</v>
      </c>
      <c r="H42" s="42" t="s">
        <v>49</v>
      </c>
      <c r="I42" s="42" t="s">
        <v>50</v>
      </c>
      <c r="J42" s="41" t="s">
        <v>306</v>
      </c>
      <c r="K42" s="12">
        <v>1160</v>
      </c>
      <c r="L42" s="39" t="s">
        <v>46</v>
      </c>
      <c r="M42" s="46">
        <v>2.5</v>
      </c>
      <c r="N42" s="40">
        <v>45817</v>
      </c>
      <c r="O42" s="40">
        <v>45819</v>
      </c>
      <c r="P42" s="39" t="s">
        <v>307</v>
      </c>
      <c r="Q42" s="39" t="s">
        <v>52</v>
      </c>
      <c r="R42" s="42" t="s">
        <v>214</v>
      </c>
      <c r="S42" s="42">
        <v>1500</v>
      </c>
      <c r="T42" s="45" t="s">
        <v>308</v>
      </c>
      <c r="U42" s="45" t="s">
        <v>309</v>
      </c>
      <c r="V42" s="6"/>
      <c r="W42" s="6">
        <v>2900</v>
      </c>
      <c r="X42" s="6">
        <v>2900</v>
      </c>
      <c r="Y42" s="6"/>
      <c r="Z42" s="6"/>
      <c r="AA42" s="39" t="s">
        <v>107</v>
      </c>
      <c r="AB42" s="6">
        <v>7337.62</v>
      </c>
      <c r="AC42" s="109">
        <f t="shared" si="2"/>
        <v>10237.619999999999</v>
      </c>
      <c r="AD42" s="47" t="s">
        <v>310</v>
      </c>
      <c r="AE42" s="47" t="s">
        <v>47</v>
      </c>
      <c r="AF42" s="47" t="s">
        <v>311</v>
      </c>
      <c r="AG42" s="47" t="s">
        <v>48</v>
      </c>
      <c r="AH42" s="42"/>
    </row>
    <row r="43" spans="1:37" ht="38.25" x14ac:dyDescent="0.25">
      <c r="A43" s="37">
        <v>27</v>
      </c>
      <c r="B43" s="38" t="s">
        <v>239</v>
      </c>
      <c r="C43" s="38" t="s">
        <v>249</v>
      </c>
      <c r="D43" s="38" t="s">
        <v>210</v>
      </c>
      <c r="E43" s="38" t="s">
        <v>252</v>
      </c>
      <c r="F43" s="43" t="s">
        <v>322</v>
      </c>
      <c r="G43" s="39" t="s">
        <v>55</v>
      </c>
      <c r="H43" s="39" t="s">
        <v>44</v>
      </c>
      <c r="I43" s="39" t="s">
        <v>45</v>
      </c>
      <c r="J43" s="41" t="s">
        <v>253</v>
      </c>
      <c r="K43" s="12">
        <v>1160</v>
      </c>
      <c r="L43" s="39" t="s">
        <v>46</v>
      </c>
      <c r="M43" s="46">
        <v>2.5</v>
      </c>
      <c r="N43" s="40">
        <v>45806</v>
      </c>
      <c r="O43" s="40">
        <v>45808</v>
      </c>
      <c r="P43" s="39" t="s">
        <v>212</v>
      </c>
      <c r="Q43" s="39" t="s">
        <v>209</v>
      </c>
      <c r="R43" s="42" t="s">
        <v>214</v>
      </c>
      <c r="S43" s="42">
        <v>1500</v>
      </c>
      <c r="T43" s="45" t="s">
        <v>106</v>
      </c>
      <c r="U43" s="45" t="s">
        <v>254</v>
      </c>
      <c r="V43" s="6"/>
      <c r="W43" s="6">
        <v>2900</v>
      </c>
      <c r="X43" s="6">
        <v>2900</v>
      </c>
      <c r="Y43" s="6"/>
      <c r="Z43" s="6"/>
      <c r="AA43" s="111" t="s">
        <v>213</v>
      </c>
      <c r="AB43" s="6">
        <v>1964.47</v>
      </c>
      <c r="AC43" s="109">
        <f t="shared" si="2"/>
        <v>4864.47</v>
      </c>
      <c r="AD43" s="47" t="s">
        <v>255</v>
      </c>
      <c r="AE43" s="47" t="s">
        <v>256</v>
      </c>
      <c r="AF43" s="47"/>
      <c r="AG43" s="47" t="s">
        <v>258</v>
      </c>
      <c r="AH43" s="42" t="s">
        <v>257</v>
      </c>
    </row>
    <row r="44" spans="1:37" ht="51" x14ac:dyDescent="0.25">
      <c r="A44" s="37">
        <v>28</v>
      </c>
      <c r="B44" s="38" t="s">
        <v>240</v>
      </c>
      <c r="C44" s="38" t="s">
        <v>292</v>
      </c>
      <c r="D44" s="38" t="s">
        <v>260</v>
      </c>
      <c r="E44" s="38" t="s">
        <v>252</v>
      </c>
      <c r="F44" s="43" t="s">
        <v>100</v>
      </c>
      <c r="G44" s="39" t="s">
        <v>55</v>
      </c>
      <c r="H44" s="39" t="s">
        <v>101</v>
      </c>
      <c r="I44" s="39" t="s">
        <v>102</v>
      </c>
      <c r="J44" s="41" t="s">
        <v>293</v>
      </c>
      <c r="K44" s="12">
        <v>480</v>
      </c>
      <c r="L44" s="39" t="s">
        <v>46</v>
      </c>
      <c r="M44" s="46">
        <v>1.5</v>
      </c>
      <c r="N44" s="40">
        <v>45790</v>
      </c>
      <c r="O44" s="40">
        <v>45791</v>
      </c>
      <c r="P44" s="39" t="s">
        <v>208</v>
      </c>
      <c r="Q44" s="39" t="s">
        <v>209</v>
      </c>
      <c r="R44" s="42" t="s">
        <v>214</v>
      </c>
      <c r="S44" s="42">
        <v>1500</v>
      </c>
      <c r="T44" s="45" t="s">
        <v>294</v>
      </c>
      <c r="U44" s="45" t="s">
        <v>295</v>
      </c>
      <c r="V44" s="6"/>
      <c r="W44" s="6">
        <v>720</v>
      </c>
      <c r="X44" s="6">
        <v>720</v>
      </c>
      <c r="Y44" s="6"/>
      <c r="Z44" s="6"/>
      <c r="AA44" s="16" t="s">
        <v>213</v>
      </c>
      <c r="AB44" s="6">
        <v>617.91999999999996</v>
      </c>
      <c r="AC44" s="109">
        <f t="shared" si="2"/>
        <v>1337.92</v>
      </c>
      <c r="AD44" s="47" t="s">
        <v>296</v>
      </c>
      <c r="AE44" s="47" t="s">
        <v>47</v>
      </c>
      <c r="AF44" s="47" t="s">
        <v>297</v>
      </c>
      <c r="AG44" s="47" t="s">
        <v>48</v>
      </c>
      <c r="AH44" s="42" t="s">
        <v>273</v>
      </c>
    </row>
    <row r="45" spans="1:37" ht="39" thickBot="1" x14ac:dyDescent="0.3">
      <c r="A45" s="37">
        <v>29</v>
      </c>
      <c r="B45" s="82" t="s">
        <v>241</v>
      </c>
      <c r="C45" s="82" t="s">
        <v>267</v>
      </c>
      <c r="D45" s="82" t="s">
        <v>210</v>
      </c>
      <c r="E45" s="82" t="s">
        <v>252</v>
      </c>
      <c r="F45" s="104" t="s">
        <v>316</v>
      </c>
      <c r="G45" s="83" t="s">
        <v>55</v>
      </c>
      <c r="H45" s="83" t="s">
        <v>44</v>
      </c>
      <c r="I45" s="83" t="s">
        <v>45</v>
      </c>
      <c r="J45" s="84" t="s">
        <v>268</v>
      </c>
      <c r="K45" s="85">
        <v>1160</v>
      </c>
      <c r="L45" s="83" t="s">
        <v>46</v>
      </c>
      <c r="M45" s="86">
        <v>2.5</v>
      </c>
      <c r="N45" s="87">
        <v>45806</v>
      </c>
      <c r="O45" s="87">
        <v>45808</v>
      </c>
      <c r="P45" s="83" t="s">
        <v>212</v>
      </c>
      <c r="Q45" s="83" t="s">
        <v>209</v>
      </c>
      <c r="R45" s="112" t="s">
        <v>214</v>
      </c>
      <c r="S45" s="112">
        <v>1500</v>
      </c>
      <c r="T45" s="88" t="s">
        <v>269</v>
      </c>
      <c r="U45" s="88" t="s">
        <v>270</v>
      </c>
      <c r="V45" s="89"/>
      <c r="W45" s="89">
        <v>2900</v>
      </c>
      <c r="X45" s="89">
        <v>2900</v>
      </c>
      <c r="Y45" s="89"/>
      <c r="Z45" s="89"/>
      <c r="AA45" s="83" t="s">
        <v>213</v>
      </c>
      <c r="AB45" s="89">
        <v>1964.47</v>
      </c>
      <c r="AC45" s="113">
        <f t="shared" si="2"/>
        <v>4864.47</v>
      </c>
      <c r="AD45" s="90" t="s">
        <v>271</v>
      </c>
      <c r="AE45" s="90" t="s">
        <v>47</v>
      </c>
      <c r="AF45" s="90" t="s">
        <v>272</v>
      </c>
      <c r="AG45" s="90" t="s">
        <v>48</v>
      </c>
      <c r="AH45" s="112" t="s">
        <v>273</v>
      </c>
    </row>
    <row r="46" spans="1:37" ht="13.5" thickBot="1" x14ac:dyDescent="0.3">
      <c r="A46" s="91" t="s">
        <v>39</v>
      </c>
      <c r="B46" s="92"/>
      <c r="C46" s="92"/>
      <c r="D46" s="92"/>
      <c r="E46" s="92"/>
      <c r="F46" s="92"/>
      <c r="G46" s="92"/>
      <c r="H46" s="92"/>
      <c r="I46" s="92"/>
      <c r="J46" s="92"/>
      <c r="K46" s="93">
        <f>SUM(K17:K45)</f>
        <v>25068.29</v>
      </c>
      <c r="L46" s="52"/>
      <c r="M46" s="52"/>
      <c r="N46" s="52"/>
      <c r="O46" s="52"/>
      <c r="P46" s="52"/>
      <c r="Q46" s="94"/>
      <c r="R46" s="95"/>
      <c r="S46" s="95"/>
      <c r="T46" s="96"/>
      <c r="U46" s="96"/>
      <c r="V46" s="93">
        <f>SUM(V17:V45)</f>
        <v>0</v>
      </c>
      <c r="W46" s="93">
        <f>SUM(W17:W45)</f>
        <v>53741.31</v>
      </c>
      <c r="X46" s="93">
        <f>SUM(X17:X45)</f>
        <v>53741.31</v>
      </c>
      <c r="Y46" s="93">
        <f>SUM(Y17:Y45)</f>
        <v>880</v>
      </c>
      <c r="Z46" s="93">
        <f>SUM(Z17:Z45)</f>
        <v>0</v>
      </c>
      <c r="AA46" s="97"/>
      <c r="AB46" s="93">
        <f>SUM(AB17:AB45)</f>
        <v>123860.87900000002</v>
      </c>
      <c r="AC46" s="93">
        <f>SUM(AC17:AC45)</f>
        <v>177602.18900000007</v>
      </c>
      <c r="AD46" s="98"/>
      <c r="AE46" s="98"/>
      <c r="AF46" s="99"/>
      <c r="AG46" s="99"/>
      <c r="AH46" s="117"/>
    </row>
    <row r="47" spans="1:37" x14ac:dyDescent="0.25">
      <c r="A47" s="49"/>
      <c r="B47" s="49"/>
      <c r="C47" s="49"/>
      <c r="D47" s="49"/>
      <c r="E47" s="49"/>
      <c r="G47" s="49"/>
      <c r="H47" s="49"/>
      <c r="I47" s="49"/>
      <c r="J47" s="49"/>
      <c r="K47" s="7"/>
      <c r="L47" s="49"/>
      <c r="M47" s="49"/>
      <c r="N47" s="49"/>
      <c r="O47" s="49"/>
      <c r="P47" s="49"/>
      <c r="Q47" s="49"/>
      <c r="R47" s="49"/>
      <c r="S47" s="49"/>
      <c r="T47" s="1"/>
      <c r="U47" s="1"/>
      <c r="V47" s="9"/>
      <c r="W47" s="9"/>
      <c r="X47" s="9"/>
      <c r="Y47" s="9"/>
      <c r="Z47" s="9"/>
      <c r="AA47" s="2"/>
      <c r="AB47" s="9"/>
      <c r="AC47" s="9"/>
      <c r="AD47" s="50"/>
      <c r="AE47" s="50"/>
      <c r="AF47" s="50"/>
      <c r="AG47" s="50"/>
      <c r="AH47" s="118"/>
    </row>
    <row r="48" spans="1:37" x14ac:dyDescent="0.25">
      <c r="A48" s="13" t="s">
        <v>232</v>
      </c>
      <c r="B48" s="13"/>
      <c r="C48" s="13"/>
      <c r="D48" s="13"/>
      <c r="E48" s="13"/>
      <c r="G48" s="13"/>
      <c r="H48" s="13"/>
      <c r="I48" s="49"/>
      <c r="J48" s="13"/>
      <c r="K48" s="4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4"/>
      <c r="W48" s="4"/>
      <c r="X48" s="4"/>
      <c r="Y48" s="4"/>
      <c r="Z48" s="4"/>
      <c r="AA48" s="13"/>
      <c r="AB48" s="4"/>
      <c r="AC48" s="4"/>
      <c r="AD48" s="13"/>
      <c r="AE48" s="13"/>
      <c r="AF48" s="13"/>
      <c r="AG48" s="13"/>
      <c r="AH48" s="118"/>
      <c r="AI48" s="13"/>
      <c r="AJ48" s="13"/>
      <c r="AK48" s="13"/>
    </row>
    <row r="49" spans="1:37" x14ac:dyDescent="0.25">
      <c r="A49" s="13" t="s">
        <v>66</v>
      </c>
      <c r="B49" s="13"/>
      <c r="C49" s="13"/>
      <c r="D49" s="13"/>
      <c r="E49" s="13"/>
      <c r="G49" s="13"/>
      <c r="H49" s="13"/>
      <c r="I49" s="49"/>
      <c r="J49" s="13"/>
      <c r="K49" s="4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4"/>
      <c r="W49" s="4"/>
      <c r="X49" s="4"/>
      <c r="Y49" s="4"/>
      <c r="Z49" s="4"/>
      <c r="AA49" s="13"/>
      <c r="AB49" s="4"/>
      <c r="AC49" s="4"/>
      <c r="AD49" s="13"/>
      <c r="AE49" s="13"/>
      <c r="AF49" s="13"/>
      <c r="AG49" s="13"/>
      <c r="AH49" s="118"/>
      <c r="AI49" s="13"/>
      <c r="AJ49" s="13"/>
      <c r="AK49" s="13"/>
    </row>
    <row r="50" spans="1:37" x14ac:dyDescent="0.25">
      <c r="A50" s="51" t="s">
        <v>42</v>
      </c>
      <c r="B50" s="51"/>
      <c r="C50" s="51"/>
      <c r="D50" s="51"/>
      <c r="E50" s="51"/>
      <c r="G50" s="51"/>
      <c r="H50" s="51"/>
      <c r="I50" s="49"/>
      <c r="J50" s="51"/>
      <c r="K50" s="8"/>
      <c r="L50" s="51"/>
      <c r="M50" s="51"/>
      <c r="N50" s="13"/>
      <c r="O50" s="13"/>
      <c r="P50" s="13"/>
      <c r="Q50" s="13"/>
      <c r="R50" s="13"/>
      <c r="S50" s="13"/>
      <c r="T50" s="13"/>
      <c r="U50" s="13"/>
      <c r="V50" s="4"/>
      <c r="W50" s="4"/>
      <c r="X50" s="4"/>
      <c r="Y50" s="4"/>
      <c r="Z50" s="4"/>
      <c r="AA50" s="13"/>
      <c r="AB50" s="4"/>
      <c r="AC50" s="4"/>
      <c r="AD50" s="13"/>
      <c r="AE50" s="13"/>
      <c r="AF50" s="13"/>
      <c r="AG50" s="13"/>
      <c r="AH50" s="118"/>
      <c r="AI50" s="13"/>
      <c r="AJ50" s="13"/>
      <c r="AK50" s="13"/>
    </row>
    <row r="51" spans="1:37" x14ac:dyDescent="0.25">
      <c r="A51" s="15"/>
      <c r="B51" s="15"/>
      <c r="C51" s="15"/>
      <c r="D51" s="15"/>
      <c r="E51" s="15"/>
      <c r="G51" s="15"/>
      <c r="H51" s="15"/>
      <c r="J51" s="15"/>
      <c r="K51" s="5"/>
      <c r="L51" s="15"/>
      <c r="M51" s="15"/>
    </row>
  </sheetData>
  <mergeCells count="31">
    <mergeCell ref="A46:J46"/>
    <mergeCell ref="A14:A16"/>
    <mergeCell ref="S15:S16"/>
    <mergeCell ref="U15:U16"/>
    <mergeCell ref="K15:K16"/>
    <mergeCell ref="N15:N16"/>
    <mergeCell ref="C15:C16"/>
    <mergeCell ref="D15:D16"/>
    <mergeCell ref="E15:E16"/>
    <mergeCell ref="G15:G16"/>
    <mergeCell ref="H15:H16"/>
    <mergeCell ref="I15:I16"/>
    <mergeCell ref="O15:O16"/>
    <mergeCell ref="P15:P16"/>
    <mergeCell ref="Q15:Q16"/>
    <mergeCell ref="M15:M16"/>
    <mergeCell ref="AA15:AA16"/>
    <mergeCell ref="AH14:AH16"/>
    <mergeCell ref="B14:M14"/>
    <mergeCell ref="R14:AC14"/>
    <mergeCell ref="J15:J16"/>
    <mergeCell ref="B15:B16"/>
    <mergeCell ref="AB15:AB16"/>
    <mergeCell ref="AC15:AC16"/>
    <mergeCell ref="V15:Z15"/>
    <mergeCell ref="T15:T16"/>
    <mergeCell ref="R15:R16"/>
    <mergeCell ref="AD14:AG15"/>
    <mergeCell ref="L15:L16"/>
    <mergeCell ref="N14:Q14"/>
    <mergeCell ref="F15:F16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SMCC DIÁRIAS JUN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2025-09-03T23:08:49Z</dcterms:modified>
</cp:coreProperties>
</file>