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"/>
    </mc:Choice>
  </mc:AlternateContent>
  <bookViews>
    <workbookView xWindow="-120" yWindow="-120" windowWidth="29040" windowHeight="15720" tabRatio="798"/>
  </bookViews>
  <sheets>
    <sheet name="SMCC DIÁRIAS SERVIDOR 06 2024" sheetId="1" r:id="rId1"/>
  </sheets>
  <calcPr calcId="162913"/>
</workbook>
</file>

<file path=xl/calcChain.xml><?xml version="1.0" encoding="utf-8"?>
<calcChain xmlns="http://schemas.openxmlformats.org/spreadsheetml/2006/main">
  <c r="AC51" i="1" l="1"/>
  <c r="AC50" i="1"/>
  <c r="AB51" i="1"/>
  <c r="X51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19" i="1"/>
  <c r="AC19" i="1"/>
  <c r="Z51" i="1"/>
  <c r="Y51" i="1"/>
  <c r="W51" i="1"/>
  <c r="V51" i="1"/>
  <c r="G51" i="1"/>
  <c r="AA50" i="1" l="1"/>
  <c r="AC49" i="1"/>
  <c r="AC48" i="1"/>
  <c r="AE46" i="1"/>
  <c r="AE47" i="1"/>
  <c r="AE48" i="1" s="1"/>
  <c r="AE49" i="1" s="1"/>
  <c r="AE50" i="1" s="1"/>
  <c r="AB46" i="1"/>
  <c r="AB47" i="1" s="1"/>
  <c r="AC47" i="1" s="1"/>
  <c r="W43" i="1"/>
  <c r="AB45" i="1"/>
  <c r="AC45" i="1" s="1"/>
  <c r="AB44" i="1"/>
  <c r="AC44" i="1" s="1"/>
  <c r="AA44" i="1"/>
  <c r="AB43" i="1"/>
  <c r="AB38" i="1"/>
  <c r="AC38" i="1" s="1"/>
  <c r="AB37" i="1"/>
  <c r="AC37" i="1" s="1"/>
  <c r="AB34" i="1"/>
  <c r="AC34" i="1" s="1"/>
  <c r="AC30" i="1"/>
  <c r="AC29" i="1"/>
  <c r="AC28" i="1"/>
  <c r="AC27" i="1"/>
  <c r="AC26" i="1"/>
  <c r="AC46" i="1" l="1"/>
  <c r="AC43" i="1"/>
  <c r="X68" i="1"/>
</calcChain>
</file>

<file path=xl/sharedStrings.xml><?xml version="1.0" encoding="utf-8"?>
<sst xmlns="http://schemas.openxmlformats.org/spreadsheetml/2006/main" count="656" uniqueCount="388">
  <si>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</si>
  <si>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</si>
  <si>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</si>
  <si>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</si>
  <si>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</si>
  <si>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</si>
  <si>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</si>
  <si>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</si>
  <si>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Nome</t>
  </si>
  <si>
    <t>Matrícula</t>
  </si>
  <si>
    <t>Cargo ou Função</t>
  </si>
  <si>
    <t>Lotação</t>
  </si>
  <si>
    <t>Início</t>
  </si>
  <si>
    <t>Término</t>
  </si>
  <si>
    <t>Meio de transporte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</si>
  <si>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</si>
  <si>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</si>
  <si>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</si>
  <si>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</si>
  <si>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</si>
  <si>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</si>
  <si>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</si>
  <si>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</si>
  <si>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</si>
  <si>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Ações de regularização/responsabilização</t>
  </si>
  <si>
    <t>Vínculo</t>
  </si>
  <si>
    <t>Dados do Responsável pelo Adiantamento</t>
  </si>
  <si>
    <t xml:space="preserve">Valor Devolvido </t>
  </si>
  <si>
    <t>Valor Recebido em complementação</t>
  </si>
  <si>
    <t>(a)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</si>
  <si>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</si>
  <si>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</si>
  <si>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</si>
  <si>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</si>
  <si>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</si>
  <si>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</si>
  <si>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</si>
  <si>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</si>
  <si>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</si>
  <si>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</si>
  <si>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</si>
  <si>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</si>
  <si>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</si>
  <si>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</si>
  <si>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</si>
  <si>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</si>
  <si>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</si>
  <si>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</si>
  <si>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(aa)</t>
  </si>
  <si>
    <t>(ab)</t>
  </si>
  <si>
    <t>Fonte de Recursos</t>
  </si>
  <si>
    <t>Valor unitário da diária</t>
  </si>
  <si>
    <t>(b )</t>
  </si>
  <si>
    <t>(c)</t>
  </si>
  <si>
    <t>(ae)</t>
  </si>
  <si>
    <t xml:space="preserve">DEMONSTRATIVO DA CONCESSÃO DE ADIANTAMENTOS - DIÁRIAS E PASSAGENS </t>
  </si>
  <si>
    <t>Classe</t>
  </si>
  <si>
    <t>RESOLUÇÃO Nº 87, DE 28 DE NOVEMBRO DE 2013 - TRIBUNAL DE CONTAS DO ESTADO DO ACRE</t>
  </si>
  <si>
    <t>Nº do contrato de fornecimento da passagem</t>
  </si>
  <si>
    <t>Nº da Nota de Pagamento</t>
  </si>
  <si>
    <t>(ag)</t>
  </si>
  <si>
    <t>(r)</t>
  </si>
  <si>
    <t>(t)</t>
  </si>
  <si>
    <t>(y)</t>
  </si>
  <si>
    <t>Com o pagamento do transporte</t>
  </si>
  <si>
    <t>(ad)</t>
  </si>
  <si>
    <t>Situação quanto a aprovação (*)</t>
  </si>
  <si>
    <t>Finalidade da viagem</t>
  </si>
  <si>
    <t>(w) = u - v</t>
  </si>
  <si>
    <t>(ac) = v + y + ab</t>
  </si>
  <si>
    <t>Data da emissão: 13.12.2021</t>
  </si>
  <si>
    <t xml:space="preserve">Nome do responsável pela elaboração: FRANCISCO JOCIEL MARQUES DA SILVA </t>
  </si>
  <si>
    <t>Nome do titular do Órgão/Entidade/Fundo (no exercício do cargo): VALTIM JOSÉ DA SILVA</t>
  </si>
  <si>
    <t>I</t>
  </si>
  <si>
    <t>PREFEITO DE RIO BRANCO</t>
  </si>
  <si>
    <t>PREFEITURA DE RIO BRANCO</t>
  </si>
  <si>
    <t>33.90.14.00</t>
  </si>
  <si>
    <t>II</t>
  </si>
  <si>
    <t>CARGO EM COMISSÃO</t>
  </si>
  <si>
    <t>2 E 1/2</t>
  </si>
  <si>
    <t>2  1/2</t>
  </si>
  <si>
    <t>33.90.14.00.00.00</t>
  </si>
  <si>
    <t>GABINETEMILITAR</t>
  </si>
  <si>
    <t>RIO BRANCO/ PORTO VELHO/ RIO BRANCO</t>
  </si>
  <si>
    <t xml:space="preserve">TERRESTRE </t>
  </si>
  <si>
    <t xml:space="preserve">AUDITOR MUNICIPAL </t>
  </si>
  <si>
    <t>DEPARTAMENTO DE AUDITORIA DE GESTÃO - CGM</t>
  </si>
  <si>
    <t>AEREA</t>
  </si>
  <si>
    <t>712944-1</t>
  </si>
  <si>
    <t xml:space="preserve">DIRETORIA DE COMUNICAÇÃO </t>
  </si>
  <si>
    <t>SMCC</t>
  </si>
  <si>
    <t xml:space="preserve">DIVISÃO DE GESTÃO DA JUNTA DE SERVIÇOS MILITAR </t>
  </si>
  <si>
    <t xml:space="preserve">GABINETE MILITAR </t>
  </si>
  <si>
    <t xml:space="preserve">DIVISÕES DE OPERAÇÕES </t>
  </si>
  <si>
    <t xml:space="preserve">ASSESSOR ESPECIAL </t>
  </si>
  <si>
    <t>PRESTAÇÃO DE CONTAS  - EXERCÍCIO 2024</t>
  </si>
  <si>
    <t>54/2024</t>
  </si>
  <si>
    <t xml:space="preserve">manifestação SAJ nº 2021.02.000492, e OFICIO Nº GABMIL -OFI-2024/00008, de 25 de janeiro de 2024, do Gabinete Militar, bem como, o OFÍCIO N° SMCC-OFI-2024/00405, de 29 de janeiro de 2023, da Secretaria Municipal da Casa Civil, o deslocamento do servidor do Gabinete Militar Municipal, , para realizar atividade de segurança pessoal do Exmo. Sr. Prefeito de Rio Branco/AC, na agenda oficial no Fórum Amazônico Smart City, na Cidade Porto Velho – RO, via terrestre. Concedendo-lhe 2 ½ (duas e meia) diárias referente ao período de 30 de janeiro a 01 de fevereiro do ano corrente, nos termos do Decreto nº 1.275/2015 </t>
  </si>
  <si>
    <t xml:space="preserve"> 712945-2</t>
  </si>
  <si>
    <t xml:space="preserve">SEGURANÇA </t>
  </si>
  <si>
    <t>01.02/2024</t>
  </si>
  <si>
    <t>30.01.2024</t>
  </si>
  <si>
    <t>RIO BRANCO/PORTO VELHO/RIO BRANCO</t>
  </si>
  <si>
    <t>TERRESTE</t>
  </si>
  <si>
    <t xml:space="preserve">060010034/2024 </t>
  </si>
  <si>
    <t>060010002/2024</t>
  </si>
  <si>
    <t xml:space="preserve">CONSTA, págs.08 a 11.
SAÍDA: 23:03:00h às 00:00h de 30/01/2024.
	30/01/2024: Rio Branco / PORTO VELHO.
	Empresa VEICULO AMAROK 2019/2022 PLACA FINAL 9360  A DIESEL S10 KM 98857 
	RG 8411
RETORNO:  às 19h 30 do  01/02/2024 
	01/02/2024: PORTO VELHO /RIO BRANCO    
	Empresa:  VEICULO S10 2022/2023 CARTAO 7037 / KM 16966  
	</t>
  </si>
  <si>
    <t xml:space="preserve">DEPARTAMENTO DE CONTABILIDADE </t>
  </si>
  <si>
    <t>52/2024</t>
  </si>
  <si>
    <t>30/01/2024</t>
  </si>
  <si>
    <t>13.703</t>
  </si>
  <si>
    <t>CARLOS AUGUSTO ALVES DE SOUZA JUNIOR -  06.001.0003/2024 - - 841.115.422-04</t>
  </si>
  <si>
    <t>30.01/2024</t>
  </si>
  <si>
    <t>06001.0035/2024</t>
  </si>
  <si>
    <t>060010003/2024</t>
  </si>
  <si>
    <t>15/02/2024</t>
  </si>
  <si>
    <t>manifestação SAJ nº 2021.02.000492, e OFICIO Nº GABMIL -OFI-2024/00008, de 25 de janeiro de 2024, do Gabinete Militar, bem como, o OFÍCIO N° SMCC-OFI-2024/00405, de 29 de janeiro de 2023, da Secretaria Municipal da Casa Civil, o deslocamento do servidor do Gabinete Militar Municipal, Carlos Augusto Alves de Souza Junior, matricula nº 712992-1, para realizar atividade de segurança pessoal do Exmo. Sr. Prefeito de Rio Branco/AC, na agenda oficial no Fórum Amazônico Smart City, na Cidade Porto Velho – RO, via terrestre. Concedendo-lhe 2 ½ (duas e meia) diárias referente ao período de 30 de janeiro a 01 de fevereiro do ano corrente</t>
  </si>
  <si>
    <t xml:space="preserve">SAÍDA: 23:03:00h às 00:00h de 30/01/2024.
	30/01/2024: Rio Branco / PORTO VELHO.
	Empresa VEICULO AMAROK 2019/2022 PLACA FINAL 9360  A DIESEL S10 KM 98857 
	RG 8411
RETORNO:  às 19h 30 do  01/02/2024 
	01/02/2024: PORTO VELHO /RIO BRANCO    
	Empresa:  VEICULO AMAROK 2019/2022 PLACA FINAL 9360  </t>
  </si>
  <si>
    <t>10/2024</t>
  </si>
  <si>
    <t>009/2024</t>
  </si>
  <si>
    <t>manifestação SAJ nº 2021.02.000492, e OFICIO Nº GABMIL -OFI-2024/00008, de 25 de janeiro de 2024, do Gabinete Militar, bem como, o OFÍCIO N° SMCC-OFI-2024/00405, de 29 de janeiro de 2023, da Secretaria Municipal da Casa Civil, o deslocamento do servidor do Gabinete</t>
  </si>
  <si>
    <t>GILSON FREITAS DE SOUZA MELO - 06.001.0004/2024 - CPF 671.336.142-00</t>
  </si>
  <si>
    <t>06.001.0036/2024</t>
  </si>
  <si>
    <t>06.001.0004/2024</t>
  </si>
  <si>
    <t>01/04/2024</t>
  </si>
  <si>
    <t>007/2024</t>
  </si>
  <si>
    <t>53</t>
  </si>
  <si>
    <t>002/2024</t>
  </si>
  <si>
    <t>29/01/2024</t>
  </si>
  <si>
    <t xml:space="preserve">não se publicar </t>
  </si>
  <si>
    <t xml:space="preserve"> OFÍCIO N° SMCC-OFI-2024/00383, de 29 de janeiro de 2023, da Secretaria Municipal da Casa Civil,  Prefeito de Rio Branco/AC, na agenda oficial no Fórum Amazônico Smart City,primeiro evento dedicado ao tema na região amazonia , com o proposito reunir rep. dos 3 poderes , gestores , atores dos ecossistemas de inovação dos estados amazonia e paises pan-amazonia, como Bolivia e Peru - serv,de apoio as micro e pequenas  empresas ESTADO D RONDONIA E DO ACRE na cidade  Porto Velho – RO, via terrestre. Concedendo-lhe 2 ½ (duas e meia) diárias referente ao período de 30 de janeiro a 01 de fevereiro do ano corrente, nos termos do Decreto nº 1.275/2015 </t>
  </si>
  <si>
    <t>SEBASTIÃO BOCALOM RODRIGUES - 06.001.0002/2024 - 173.571.529-87</t>
  </si>
  <si>
    <t>712898-1</t>
  </si>
  <si>
    <t>06.001.0037/2024</t>
  </si>
  <si>
    <t>06.001.0005/2024</t>
  </si>
  <si>
    <t>008/2024</t>
  </si>
  <si>
    <t>66/2024</t>
  </si>
  <si>
    <t>13.708</t>
  </si>
  <si>
    <t>MEMORANDO Nº SMCC-MEM-2024/00049, de 29 de janeiro de 2024 e OFICIO Nº SMCC-OFI-2024/00478, de 02 de fevereiro de 2024, bem como o OFÍCIO Nº SMCC-OFI-2023/00382, de 29 de janeiro de 2024, da Secretaria Municipal da Casa Civil, R E S O L V E: Art. 1º Autorizar o deslocamento do Assessor Especial de Comunicação, Ailton Antônio Oliveira de Freitas, para acompanhar e assessorar o Excelentíssimo Prefeito de Rio Branco, no Fórum Amazônico de Smart Cities, na cidade de Porto-Velho - RO, de 31 de janeiro de 2024 a 1º de fevereiro de 2024, via terrestre. Concedendo-lhe 2 ½ (duas e meia) diárias, referente ao período de 30/01 a 01/02 do ano corrente</t>
  </si>
  <si>
    <t>AILTON ANTONIO OLIVEIRA DE FREITAS - 06.001.0001/2024 - 322.206.262-53</t>
  </si>
  <si>
    <t>06.001.0038/2024</t>
  </si>
  <si>
    <t>06.001.0006/2024</t>
  </si>
  <si>
    <t>26/02/2024</t>
  </si>
  <si>
    <t>DEPARTAMENTO DE CONTABILIDADE</t>
  </si>
  <si>
    <t xml:space="preserve">SAÍDA: 9:55:00h de  15/11/2023 
30/01/202423: 03:11: Rio Branco/ PORTO VELHO 
	 CARTÃO 7037 ....0265
	9014 
	AMAROK 2019/2020 PLCS 9360 DIESEL KM 98857 RG FUNC. 8411  
	RETORNO: 13: 01:00 31/01/2024
	: PORTO VELHO / 
	CARTÃO 7037 ...0272 – S10 2022/2023 PLACA GWP 2D94 DIESEL KM 16966 RG FUNC. 6713 
	- RELATORIO JUSTIFICATICA </t>
  </si>
  <si>
    <t>017/2024</t>
  </si>
  <si>
    <t>004/2024</t>
  </si>
  <si>
    <t>16/02/2024</t>
  </si>
  <si>
    <t>OFICIO Nº SMCC -OFI-2024/0000624, de16 de FEVEREIRO de 2024 da Secretaria Municipal da Casa Civil, o deslocamento PREFEITO DE RIO BRANCO , para PARTICIPAR DA AGENDA INSTITUCIONAL COM SOS SENADORES E DEP. FEDERAIS, COM FITO DE APRESENTAR OS PROJETOS PRIORITARIOS DO pmrb, PARA CAPTAR RECURSOS E PLANELJAMENYTO DE DISTINAÇÃO DE EMENDAS PARLAMENTARES NOS 18 A 21/02/2024 E PASSAGENS AÉREAS RB/BRASILIA /RB</t>
  </si>
  <si>
    <t>SEBASTIÃO BOCALOM RODRIGUES - 06.001.0006/2024 - 173.571.529-87</t>
  </si>
  <si>
    <t>RIO BRANCO/ BRASILIA / RIO BRANCO</t>
  </si>
  <si>
    <t>AÉREAS</t>
  </si>
  <si>
    <t>06.001.0056/2024</t>
  </si>
  <si>
    <t>06.001.0018/2024</t>
  </si>
  <si>
    <t xml:space="preserve">CONTRATO WEB Nº 4197/2024 </t>
  </si>
  <si>
    <t>018/2024</t>
  </si>
  <si>
    <t>087/2024</t>
  </si>
  <si>
    <t>29/02/2024</t>
  </si>
  <si>
    <t>13.713</t>
  </si>
  <si>
    <t xml:space="preserve">Considerando a manifestação SAJ nº 2021.02.000492, da Procuradoria Geral do Município; Considerando o expediente OFICIO Nº GABMIL -OFI-2024/00017, de 16 de fevereiro de 2024, do Gabinete Militar, bem como, o OFÍCIO N° SMCC-OFI-2024/00405, de 29 de janeiro de 2023, da Secretaria Municipal da Casa Civil, R E S O L V E: Art. 1º Autorizar o deslocamento do servidor do Gabinete Militar Municipal, Evaldo Maciel Davila, matricula nº 713029-1, para realizar atividade de segurança pessoal do Exmo. Sr. Prefeito de Rio Branco/AC, na agenda institucional, na Cidade de Brasília– DF. Concedendo-lhe passagens áreas nos trechos Rio Branco/Brasília/Rio Branco e 3 ½ (três e meia) diárias referente ao período de 18 de fevereiro a 21 de fevereiro do ano corrente - </t>
  </si>
  <si>
    <t>EVALDO MACIEL DAVILA  - 06.001.0007/2024 - CPF 782.098.702-40</t>
  </si>
  <si>
    <t>06.001.0057/2024</t>
  </si>
  <si>
    <t>06.001.0019/2024</t>
  </si>
  <si>
    <t>05/03/2024</t>
  </si>
  <si>
    <t>029/2024</t>
  </si>
  <si>
    <t>126/2024</t>
  </si>
  <si>
    <t>13727</t>
  </si>
  <si>
    <t>Considerando o expediente OFICIO Nº CGM-OFI-2024/00062, de 28 de fevereiro de 2024 e OFICIO Nº CGM-OFI-2024/00081, de 05 de março de 2024 da Controladoria Geral do Município, bem como, o OFÍCIO N° SMCC-OFI-2024/00786, de 29 de fevereiro de 2024, da Secretaria Municipal da Casa Civil, R E S O L V E: Art. 1º Autorizar o deslocamento do Auditor Chefe, Willian Alfonso Fer_x0002_reira Filgueira, para participar da 49ª Reunião Técnica do Conselho Nacional de Controle Interno - CONACI, e o IV Fórum Brasil GRC - Go_x0002_vernança, Riscos e Compliance 2024, com o tema: ESG e os desafios no mundo digital, nos dias 11 a 15 de março de 2024, na Cidade de Vila Velha - ES, concedendo-lhe passagens aéreas nos trechos Rio Branco/ Vila Velha - ES/Rio Branco e 5½ (cinco e meia) diárias referente aos dias 11 a 16 de março de 2024</t>
  </si>
  <si>
    <t>Willian Alfonso Fer_x0002_reira Filgueira - 06.001.0010/2024 - CPF 091.338.362-72</t>
  </si>
  <si>
    <t xml:space="preserve"> Rio Branco/Brasília/VILA VELHA- ES/Rio Branco </t>
  </si>
  <si>
    <t>06.0010061/2024</t>
  </si>
  <si>
    <t>060010051/2024</t>
  </si>
  <si>
    <t xml:space="preserve">AGUARDANDO DOCUMENTOS PARA PRESTAÇÃO CONTAS </t>
  </si>
  <si>
    <t>028/2024</t>
  </si>
  <si>
    <t>127/2024</t>
  </si>
  <si>
    <t>04/03/2024</t>
  </si>
  <si>
    <t>Considerando o expediente OFICIO Nº CGM-OFI-2024/00062, de 28 de fevereiro de 2024 e OFICIO Nº CGM-OFI-2024/00081, de 05 de março 
de 2024 da Controladoria Geral do Município, bem como, o OFÍCIO N° SMCC-OFI-2024/00786, de 29 de fevereiro de 2024, da Secretaria 
Municipal da Casa Civil deslocamento do servidor, Lauro Tinoco Dantas, da Controladoria Geral do Município, para acompanhar e assessorar o Au_x0002_ditor-Chefe na 49ª Reunião Técnica do Conselho Nacional de Controle Interno - CONACI, e o IV Fórum Brasil GRC - Governança, Riscos e Compliance 2024, com o tema: ESG e os desafios no mundo digital, nos dias 11 a 15 de março de 2024, na Cidade de Vila Velha - ES, 262 Quarta-feira, 06 de Março de 2024 Nº 13.727 DIÁRIO OFICIAL 262concedendo-lhe passagens aéreas nos trechos Rio Branco/Vila Velha - 
ES/Rio Branco e 5½ (cinco e meia) diárias referente aos dias 11 a 16 de março de 2024</t>
  </si>
  <si>
    <t>Lauro Tinoco Danta - 06.001.0011/2024 - CPF 001.201.712-44</t>
  </si>
  <si>
    <t>CHEFIA DE GABINETE CGM</t>
  </si>
  <si>
    <t xml:space="preserve">CONTROLADORIA </t>
  </si>
  <si>
    <t>06.0010062/2024</t>
  </si>
  <si>
    <t>060010052/2024</t>
  </si>
  <si>
    <t>030/2024</t>
  </si>
  <si>
    <t>:  OFICIO Nº SMCC -OFI-2024/0000736, de 26 de FEVEREIRO de 2024 e  OFICIO Nº SMCC -OFI-2024/0000887, de 07 de março de 2024  da Secretaria Municipal da Casa Civil, o deslocamento PREFEITO DE RIO BRANCO S, para PARTICIPAR DA AGENDA INSTITUCIONAL  a convite do MINISTRO DO DESENVOLVIMENTO REGIONAL ,COM FITO  DE TRATAR DA AJUDA HUMANITÁRIA PARA ALAGADOS NO MUNICIPIOS RB- AC NA CIDADE BRASILIA – DF – COMPLEMENTAÇÃO TENDP EM VISTA REDIRECIONAMENTO DE VOO EM RAZÃO DE CONDIÇÕES CLIMATICAS DESFAVORAVEIS MUNICIPIO DE RB – AC .1 e ½( uma e meia)</t>
  </si>
  <si>
    <t>006 E 0072024</t>
  </si>
  <si>
    <t>26/03/2024 E 07/03/2024</t>
  </si>
  <si>
    <t>SEBASTIÃO BOCALOM RODRIGUES - 06.001.0012/2024 - 173.571.529-87</t>
  </si>
  <si>
    <t>06.001.0063/2024</t>
  </si>
  <si>
    <t>06.001.0055/2024</t>
  </si>
  <si>
    <t>20/03</t>
  </si>
  <si>
    <t>06.001.0066/2024</t>
  </si>
  <si>
    <t>06.001.0060/2024</t>
  </si>
  <si>
    <t>EVALDO MACIEL DAVILA  - 06.001.0058/2024 - CPF 782.098.702-40</t>
  </si>
  <si>
    <t>033/2024</t>
  </si>
  <si>
    <t>102 e 129/2024</t>
  </si>
  <si>
    <t>01/03 e 15/03/2024</t>
  </si>
  <si>
    <t>13.725</t>
  </si>
  <si>
    <t>Considerando a manifestação SAJ nº 2021.02.000492, da Procuradoria Geral do Município; Considerando o OFÍCIO N° SMCC-OFI-2024/00735, de 26 de fevereiro de 2024, da Secretaria Municipal da Casa Civil, R E S O L V E: Art. 1º Autorizar o deslocamento do servidor do Gabinete Militar Municipal,para realizar atividade de segurança pessoal do Exmo. Sr. Prefeito de Rio Branco/ AC, na agenda institucional, na Cidade de Brasília– DF, no dia 26 de fevereiro de 2024. Concedendo-lhe passagens áreas nos trechos Rio Branco/Brasília/Rio Branco e ½ (meia) diária, e ainda PORTARIA Nº 129/2024
Considerando a manifestação SAJ nº 2021.02.000492, da Procuradoria Geral do Município; Considerando o OFÍCIO N° SMCC-OFI-2024/00890, de 07 de março de 2024, da Secretaria Municipal da Casa Civil; Considerando a portaria nº 102, de 1º de março de 2024, R E S O L V E: Art. 1º Autorizar a complementação de diárias de 1 (uma) diária, referente ao dia 27/02/2024, ao servidor do Gabinete Militar Municipal,  na atividade de segurança pessoal do Exmo. Sr. Prefeito de Rio Branco/AC, tendo em vista o redirecionamento de voo em razão de condições climáticas desfavoráveis no município de Rio Branco-Ac</t>
  </si>
  <si>
    <t>035/2024</t>
  </si>
  <si>
    <t>27/03/2024</t>
  </si>
  <si>
    <t xml:space="preserve">:  OFICIO Nº SMCC -OFI-2024/001058, de 27 de março de 2024 , o deslocamento PREFEITO DE RIO BRANCO , para tratar emendas parlamentares junto ao gabinetes palamentares  NA CIDADE BRASILIA – DF – .2 e ½( dois e meia) - 26 e 28/03/2024 </t>
  </si>
  <si>
    <t>SEBASTIÃO BOCALOM RODRIGUES - 06.001.0067/2024 - 173.571.529-87</t>
  </si>
  <si>
    <t>06.001.0067/2024</t>
  </si>
  <si>
    <t>06.001.0061/2024</t>
  </si>
  <si>
    <t>04/04/2024</t>
  </si>
  <si>
    <t>038/2024</t>
  </si>
  <si>
    <t>131/2024</t>
  </si>
  <si>
    <t>13736/2024</t>
  </si>
  <si>
    <t>o MEMORANDO Nº SMCC-MEN--2024/00120, de 01 de março de 2024, bem como, o OFÍCIO N° SMCC-OFI-2024/00838, de 04  de março de 2024r o deslocamento do servidor, Luiz Cordeiro de Souza, da Assessoria Especial de Comunicação, para acompanhar o Secretário  Municipal de Agropecuária na visita ao município de Brasiléia – AC, jun_x0002_tamente com a comitiva da Secretaria Municipal de Ariquemes – RO e  representantes da câmara municipal, com fito de solucionar demandas 
oriunda da cooperação entres as secretarias, nos dia 27 de fevereiro de  2024, no município de Brasileia – Acre, via terrestre, concedendo-lhe 1 
(uma) diária</t>
  </si>
  <si>
    <t xml:space="preserve"> Luiz Cordeiro de Souza 06.001.0017/2024 - 216.34564200</t>
  </si>
  <si>
    <t xml:space="preserve">sassssoria de criação grafica </t>
  </si>
  <si>
    <t xml:space="preserve">RIO BRANCO/BRASILEIA /RIO BRANCO </t>
  </si>
  <si>
    <t>06.001.0068/2024</t>
  </si>
  <si>
    <t>037/2024</t>
  </si>
  <si>
    <t>140/2024</t>
  </si>
  <si>
    <t>27/02/2024</t>
  </si>
  <si>
    <t>18/03</t>
  </si>
  <si>
    <t>13736</t>
  </si>
  <si>
    <t>Evandro Barro Derze06.001.0016/2024- 091.346.622-000</t>
  </si>
  <si>
    <t>o MEMORANDO Nº SMCC-MEN--2024/00120, de 01 de março de 2024, bem como, o OFÍCIO N° SMCC-OFI-2024/00838, de 04 de março de 2024, o deslocamento do servidor, Evandro Barro Derze, da 
Assessoria Especial de Comunicação, para acompanhar o Secretário Municipal de Agropecuária na visita ao município de Brasiléia – AC, jun_x0002_tamente com a comitiva da Secretaria Municipal de Ariquemes – RO e representantes da câmara municipal, com fito de solucionar demandas 
oriunda da cooperação entres as secretarias, nos dia 27 de fevereiro de 2024, no município de Brasileia – Acre, via terrestre, concedendo-lhe 1 (uma) diária</t>
  </si>
  <si>
    <t>06.001.0069/2024</t>
  </si>
  <si>
    <t>06.0010063/2024</t>
  </si>
  <si>
    <t>06/2024</t>
  </si>
  <si>
    <t>039/2024</t>
  </si>
  <si>
    <t>130/2024</t>
  </si>
  <si>
    <t>15/03/2024</t>
  </si>
  <si>
    <t>13735</t>
  </si>
  <si>
    <t>130/2024 - Considerando a manifestação SAJ nº 2021.02.000492, da Procuradoria Geral do Município; Considerando o expediente OFICIO Nº GABMIL -OFI-2024/00041, de 25 de março de 2024, do Gabinete Militar, bem como, o OFÍCIO N° SMCC-OFI-2024/00798, de 29 de fevereiro de 2024, da Secretaria Municipal da Casa Civil
Art. 1º Autorizar o deslocamento do servidor do Gabinete Militar Municipal, EVALDO MACIEL DAVILA, matricula nº 7130291 para realizar atividade de segurança pessoal do Exmo. Sr. Prefeito de Rio Branco/AC, na agenda oficial na Cidade Brasília-DF. Concedendo-lhe 1 ½ (uma e meia) diárias referente ao período de 28 e 29  de fevereiro</t>
  </si>
  <si>
    <t xml:space="preserve"> EVALDO MACIEL DAVILA,   06.0010019/2024</t>
  </si>
  <si>
    <t>28//02/2024</t>
  </si>
  <si>
    <t xml:space="preserve">RIO BRANCO / BRASILIA /RIO BRANCO </t>
  </si>
  <si>
    <t>06.0010071/2024</t>
  </si>
  <si>
    <t>26/04/2024</t>
  </si>
  <si>
    <t xml:space="preserve">DEPARTAMENTO CONTABILIDADE </t>
  </si>
  <si>
    <t>06.0010071</t>
  </si>
  <si>
    <t>041/2024</t>
  </si>
  <si>
    <t>145/2024</t>
  </si>
  <si>
    <t>26/03/2024</t>
  </si>
  <si>
    <t>13742</t>
  </si>
  <si>
    <t>o deslocamento do servidor do Gabinete Militar Municipal, Gilson Freitas de Souza, matricula nº 712944-1, para realizar atividade de segurança pessoal do Exmo. Sr. Prefeito de Rio Branco/AC, na agenda oficial na Cidade Brasília-DF. Concedendo-lhe 2 ½ (duas e meia) diárias referente ao período de 26 de março a 28 de março do ano corrente</t>
  </si>
  <si>
    <t>GILSON FREITAS DE SOUZA MELO - 06.001.0018/2024 - CPF 671.336.142-00</t>
  </si>
  <si>
    <t>06.0010070/2024</t>
  </si>
  <si>
    <t>06.001.0070/2024</t>
  </si>
  <si>
    <t>10/04/2024</t>
  </si>
  <si>
    <t>050/2024</t>
  </si>
  <si>
    <t>010/2024</t>
  </si>
  <si>
    <t>16/04/2024</t>
  </si>
  <si>
    <t xml:space="preserve">OFICIO Nº SMCC -OFI-2024/01309 DE 16/04/24 da Secretaria Municipal da Casa Civil, o deslocamento PREFEITO DE RIO BRANCO SEBASTIÃO BOCALON RODRIGUES, para participar agenda do programa VALE RECICLAR – POR MEIO DO CONSÓRCIO INTERNACIONAL DO MEDIO VALE DO ITAJAÍ – CIMVI – VISITAS RECNICAS UNID. OPERATIVAS MMUNICIPIO DE SÃO BENTO DO SUL – SC  E A PARQUE DO GIRASSOL – .2 e ½ (duas e meia) diárias ao dia 21 a 23/04/2024, </t>
  </si>
  <si>
    <t xml:space="preserve">RIO BRANCO/BRASILIA /SÃO PAULO/SANTA CATARIONA /RIO BRANCO . </t>
  </si>
  <si>
    <t>06.001.0073/2024</t>
  </si>
  <si>
    <t>06.001.0078/2024</t>
  </si>
  <si>
    <t>03/05/2024</t>
  </si>
  <si>
    <t>051/2024</t>
  </si>
  <si>
    <t>191/2024</t>
  </si>
  <si>
    <t>13755</t>
  </si>
  <si>
    <t>SEBASTIÃO BOCALOM RODRIGUES  - 06.001.0021/2024 - 173.571.529-87</t>
  </si>
  <si>
    <t xml:space="preserve"> SAJ nº 2021.02.000492,  OFICIO Nº GABMIL -OFI-2024/00052, de 12 de abril de 2024, do Gabinete Militar, bem como, o OFÍCIO N°SMCC-OFI-2024/01314, de 12 de abril de 2024, da Secretaria Municipal da Casa Civil, o deslocamento do servidor do Gabinete Militar Municipal, Gilson Freitas de Souza, matricula nº 712944-1, para realizar atividade de segurança pessoal do Exmo. Sr. Prefeito de Rio Branco/AC, na agenda oficial na Cidade São Bento do Sul - SC. Concedendo-lhe 2 ½ (duas e meia) diárias referente ao período de 21 de abril a 23 de abril do ano corrente</t>
  </si>
  <si>
    <t xml:space="preserve">GABINTE MILITAR </t>
  </si>
  <si>
    <t>06.001.0072/2024</t>
  </si>
  <si>
    <t>GILSON FREITAS DE SOUZA MELO - 06.001.0020/2024 - 671336142-00</t>
  </si>
  <si>
    <t>06.001.0079/2024</t>
  </si>
  <si>
    <t>03/04/2024</t>
  </si>
  <si>
    <t>057/2024</t>
  </si>
  <si>
    <t>12/2024</t>
  </si>
  <si>
    <t>07/05/2024</t>
  </si>
  <si>
    <t xml:space="preserve">agenda institucional ,  nos Ministérios das Cidades e Defesa para tratar quanto a provação de projetos e liberação de recursos de convenio para Rio Branco acre em Brasília – – .1 e ½ (uma  e meia) diárias ao dia 08 a 09/05/2024, </t>
  </si>
  <si>
    <t>SEBASTIÃO BOCALOM RODRIGUES  - 06.001.0022/2024 - 173.571.529-87</t>
  </si>
  <si>
    <t xml:space="preserve">RIO BRANCO/BRASILIA /RIO BRANCO . </t>
  </si>
  <si>
    <t>06.001.0089/2024</t>
  </si>
  <si>
    <t>20/05/2024</t>
  </si>
  <si>
    <t xml:space="preserve">CONTABILIDADE </t>
  </si>
  <si>
    <t>207/2024</t>
  </si>
  <si>
    <t>058/2024</t>
  </si>
  <si>
    <t>13771</t>
  </si>
  <si>
    <t>Considerando a manifestação SAJ nº 2021.02.000492, da Procuradoria Geral do Município; Considerando o OFÍCIO N° SMCC-OFI-2024/01628, de 07 de maio de 2024, da Secretaria Municipal da Casa Civil, o deslocamento do servidor do Gabinete Militar Municipal, Gilson Freitas de Souza, matricula nº 712944-1, para realizar atividade de segurança pessoal do Exmo. Sr. Prefeito de Rio Branco/AC, na agenda oficial na Cidade de Brasília - DF. Concedendo-lhe 1 ½ (uma e meia) diárias referente ao período de 08 a 09 de maio do ano corrente</t>
  </si>
  <si>
    <t>GILSON FREITAS DE SOUZA MELO - 06.001.0023/2024 - 671336142-00</t>
  </si>
  <si>
    <t xml:space="preserve">AEREA </t>
  </si>
  <si>
    <t>06.0010081/2024</t>
  </si>
  <si>
    <t>16/05</t>
  </si>
  <si>
    <t>FRANCISCO DAS CHAGAS MACHADO - 06.0010005/2024 - 308691702/44</t>
  </si>
  <si>
    <t>15.05.24</t>
  </si>
  <si>
    <t>18.05.2024</t>
  </si>
  <si>
    <t>20.05.24</t>
  </si>
  <si>
    <t>CONTRATO WEB Nº,4797/24</t>
  </si>
  <si>
    <t>286/2024</t>
  </si>
  <si>
    <t>15/05/2024</t>
  </si>
  <si>
    <t>13779</t>
  </si>
  <si>
    <t>SAJ nº 2021.02.000492, da Procuradoria Geral do Município;o deslocamento do servidor do Gabinete Militar Municipal, Gilson Freitas de Souza, matricula nº 712944-1, para realizar atividade de segurança 
pessoal do Exmo. Sr. Prefeito de Rio Branco/AC, na agenda oficial na Cidade de Brasília - DF. Concedendo-lhe 1 ½ (uma e meia) diárias referente ao período 
de 19 a 20 de maio do ano corrente
Considerando o OFÍCIO Nº GABMIL-OFI-2024/00069, de 17 de maio de 2024, do Gabinete Militar, bem como, o OFÍCIO N° SMCC-OFI-2024/01776, de 20 de 
maio de 2024</t>
  </si>
  <si>
    <t>III</t>
  </si>
  <si>
    <t>3  1/2</t>
  </si>
  <si>
    <t xml:space="preserve">COORDENADORIA </t>
  </si>
  <si>
    <t xml:space="preserve">COMDEC </t>
  </si>
  <si>
    <t xml:space="preserve">RIO BRANCO /BRASILIA /EIO BRABCO </t>
  </si>
  <si>
    <t xml:space="preserve">AÉREA </t>
  </si>
  <si>
    <t>060010112/2024</t>
  </si>
  <si>
    <t>060010093/2024</t>
  </si>
  <si>
    <t xml:space="preserve">PEDENTE </t>
  </si>
  <si>
    <t>CLAUDIO FALCAO DE SOUZA - 322.654.412/87</t>
  </si>
  <si>
    <t>06.0010028/2024</t>
  </si>
  <si>
    <t>073/2024 - 060010031/2024</t>
  </si>
  <si>
    <t>15</t>
  </si>
  <si>
    <t>17/05/2024</t>
  </si>
  <si>
    <t xml:space="preserve">NÃO SE PUBLICA </t>
  </si>
  <si>
    <t xml:space="preserve">OFICIO Nº SMCC -OFI-2024/01766 DE 07/05/24 da Secretaria Municipal da Casa Civil, o deslocamento PREFEITO DE RIO BRANCO SEBASTIÃO BOCALON RODRIGUES, para cerimônia de premiação do RANKING das cidades amigas do 5GN e Cidades Inteligentes 2024 – salão do Ministério das Comunicações em DF  – – .1 (uma ) diárias ao dia 20/05/2024, PASSAGENS TRECHO AÉRIO RIO BRANCO/BRASILIA /RIO BRANCO . </t>
  </si>
  <si>
    <t>20.05.2024</t>
  </si>
  <si>
    <t>060010087/2024</t>
  </si>
  <si>
    <t>060010106/2024</t>
  </si>
  <si>
    <t>23/05/2024</t>
  </si>
  <si>
    <t>71/24 - 060010029/2024</t>
  </si>
  <si>
    <t>283/2024</t>
  </si>
  <si>
    <t>20/05</t>
  </si>
  <si>
    <t xml:space="preserve">SEGURANÇA PESSOAL DO PREFEIRO - AGENDA OFICIAL NA CIDADE DE BRASILIA </t>
  </si>
  <si>
    <t>060010089/2024</t>
  </si>
  <si>
    <t>060010108/2024</t>
  </si>
  <si>
    <t>06/06</t>
  </si>
  <si>
    <t>223/2024</t>
  </si>
  <si>
    <t>13/05</t>
  </si>
  <si>
    <t>OFÍCIO N° SMCC-OFI-2024/01479, de 24 de ABRIL  de 2024 , para acompanhar o Exmo. Sr. Prefeito de Rio Branco/AC, na cerimônia de  Aniversario do município de Acrelândia , na cidade Acrelândia – Acre Concedendo-lhe  ½ (meia) diárias referente ao período de 26 de abril do ano corrente</t>
  </si>
  <si>
    <t>06.0010086/2024</t>
  </si>
  <si>
    <t>MARLON CRISTIAN NOBRE DA ROCHA   -  - CPF 015.524.792-18</t>
  </si>
  <si>
    <t xml:space="preserve">MOTORISTA </t>
  </si>
  <si>
    <t xml:space="preserve">DIRETORIA COMUNIÇÃO </t>
  </si>
  <si>
    <t xml:space="preserve">RIO BRANCO / ACRELANDIA / RIO BRANCO </t>
  </si>
  <si>
    <t>06.0010105/2024</t>
  </si>
  <si>
    <t xml:space="preserve">NÃO PRESTOU CONTA AINDA PENDENTE </t>
  </si>
  <si>
    <t>060/2024 - 010010024 /2024</t>
  </si>
  <si>
    <t>061/2024 - 060010026/2024</t>
  </si>
  <si>
    <t>224/2024</t>
  </si>
  <si>
    <t>13/05/2024</t>
  </si>
  <si>
    <t>13774</t>
  </si>
  <si>
    <t>JEAN CARLOS DOS SANTOS SILVA -PF 461.316.552-00</t>
  </si>
  <si>
    <t>062/2024 - 060010025/2024</t>
  </si>
  <si>
    <t>225/2024</t>
  </si>
  <si>
    <t>: EVANDRO BARROS DERZE   - CPF 091346622-00</t>
  </si>
  <si>
    <t>063/2024 - 010010027 /2024</t>
  </si>
  <si>
    <t>226/2024</t>
  </si>
  <si>
    <t>ANTONIO LUIZIO OLIVEIRA DE FREITAS    - CPF 360.121.222.-68</t>
  </si>
  <si>
    <t>REALIZADO ATÉ O MÊS/ANO (ACUMULADO): JANEIRO A JUNHO   /2024</t>
  </si>
  <si>
    <t xml:space="preserve">RIO BRANCO /BRASILIA /EIO BRAnCO </t>
  </si>
  <si>
    <t>06.0010032/2024</t>
  </si>
  <si>
    <t>016</t>
  </si>
  <si>
    <t>03/06/2024</t>
  </si>
  <si>
    <t xml:space="preserve">:  OFICIO Nº SMCC -OFI-2024/01919 DE 03/06/24 da Secretaria Municipal da Casa Civil, o deslocamento PREFEITO DE RIO BRANCO SEBASTIÃO BOCALON RODRIGUES, para participar das agendas institucionais com a bancada Federal , o Ministro da cidade , a SNPDMI DR  . duas diárias e meia dia 04 a 06/2024 </t>
  </si>
  <si>
    <t>SEBASTIÃO BOCALOM RODRIGUES  -  173.571.529-87</t>
  </si>
  <si>
    <t>04.06.2024</t>
  </si>
  <si>
    <t>06.06.2024</t>
  </si>
  <si>
    <t>060010094/2024</t>
  </si>
  <si>
    <t>06.001.0116/24</t>
  </si>
  <si>
    <t>CONTRATO CC Nº 005/2024- T.WEB.Nº 0419/2024 - 01030005/2024</t>
  </si>
  <si>
    <t>060010033/2024 – /2024</t>
  </si>
  <si>
    <t>320</t>
  </si>
  <si>
    <t>05/06/24</t>
  </si>
  <si>
    <t>13.789</t>
  </si>
  <si>
    <t>para realizar atividade de segurança pessoal do Exmo. Sr. Prefeito de Rio Branco/AC, na agenda oficial na Cidade de Brasília - DF. Concedendo-lhe 2 ½ (duas e meia) diárias referente ao período de 04 a 06 de junho do ano corrente</t>
  </si>
  <si>
    <t>GILSON FREITAS DE SOUZA MELO - - 671336142-00</t>
  </si>
  <si>
    <t>06.001.0095/2024</t>
  </si>
  <si>
    <t>06.0010123/2024</t>
  </si>
  <si>
    <t>27/06/2024</t>
  </si>
  <si>
    <t>06.0010034/2024</t>
  </si>
  <si>
    <t>019</t>
  </si>
  <si>
    <t>19/06/2024</t>
  </si>
  <si>
    <t xml:space="preserve">OFICIO Nº SMCC -OFI-2024/02020 DE 07/06/24 da Secretaria Municipal da Casa Civil, e OF Nº SMCC -OFI-2024/02143,20/06/2024 DA DIRETORIA DE GESTÃO o deslocamento PREFEITO DE RIO BRANCO SEBASTIÃO BOCALON RODRIGUES, para participar das agendas institucionais na PREFEITURA DE CRUZEIRO DO SUL – ACRE, duas diárias e meia, dia 09 a 11/2024, PASSAGENS TRECHO AÉRIO RIO BRANCO/CRUZEIRO DO SUL /RIO BRANCO </t>
  </si>
  <si>
    <t>09.06.24</t>
  </si>
  <si>
    <t>11.06.2024</t>
  </si>
  <si>
    <t xml:space="preserve">RIO BRANCO/CRUZEIRO DO SUL /RIO BRANCO </t>
  </si>
  <si>
    <t>06.0010104/2024</t>
  </si>
  <si>
    <t xml:space="preserve">   060010130/24</t>
  </si>
  <si>
    <t>28/06/2024</t>
  </si>
  <si>
    <t>060010035/2024 – 089/2024</t>
  </si>
  <si>
    <t>329</t>
  </si>
  <si>
    <t>13.799</t>
  </si>
  <si>
    <t>para realizar atividade de segurança pessoal do Exmo. Sr. Prefeito de Rio Branco/AC, na agenda oficial na Cidade de Cruzeiro do Sul – Acre. Concedendo-lhe 2 ½ (duas e meia) diárias referente ao período de 09 a 11 de junho do ano corrente</t>
  </si>
  <si>
    <t>06.001.0106/2024</t>
  </si>
  <si>
    <t>/06.0010226/2024</t>
  </si>
  <si>
    <t>20</t>
  </si>
  <si>
    <t>21/06/2024</t>
  </si>
  <si>
    <t xml:space="preserve">NÃO SE APLICA </t>
  </si>
  <si>
    <t>, para participar da 27ª Reunião Ordinária do conselho deliberativo da Superintendência da Amazonia – CONDEL/SUDAM – CIDADE BELEM – PA -, uma diárias e meia, dia 23 a 24/06/2024, PASSAGENS TRECHO AÉRIO RIO BRANCO/BELEM /RIO BRANCO</t>
  </si>
  <si>
    <t>1 ,5</t>
  </si>
  <si>
    <t>23+06/2024</t>
  </si>
  <si>
    <t>24.06.2024</t>
  </si>
  <si>
    <t>06.001.0107/2024</t>
  </si>
  <si>
    <t>06.001.0227/2024</t>
  </si>
  <si>
    <t xml:space="preserve">RIO BRANCO/BRASILIA /BELEM /RIO BRANCO </t>
  </si>
  <si>
    <t>TOTAL</t>
  </si>
  <si>
    <t>PODER EXECUTIVO MUNICIPAL</t>
  </si>
  <si>
    <t>Manual de Referência -10ª Edição</t>
  </si>
  <si>
    <t>IDENTIFICAÇÃO DO ÓRGÃO/ENTIDADE/FUNDO:  SECRETARIA MUNICIPAL DA CASA CIVIL - SMCC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</si>
</sst>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/m;@"/>
    <numFmt numFmtId="165" formatCode="[$-416]d\-mmm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vertical="center"/>
    </xf>
    <xf numFmtId="44" fontId="3" fillId="0" borderId="1" xfId="2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2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1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43" fontId="4" fillId="0" borderId="12" xfId="1" applyFont="1" applyFill="1" applyBorder="1" applyAlignment="1">
      <alignment horizontal="center" vertical="center" wrapText="1"/>
    </xf>
    <xf numFmtId="44" fontId="4" fillId="0" borderId="12" xfId="2" applyFont="1" applyFill="1" applyBorder="1" applyAlignment="1">
      <alignment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3" fontId="4" fillId="0" borderId="0" xfId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vertical="center" wrapText="1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44" fontId="3" fillId="0" borderId="0" xfId="2" applyFont="1" applyFill="1" applyAlignment="1">
      <alignment horizontal="left" vertical="center"/>
    </xf>
    <xf numFmtId="44" fontId="4" fillId="0" borderId="0" xfId="2" applyFont="1" applyFill="1" applyAlignment="1">
      <alignment horizontal="left" vertical="center"/>
    </xf>
    <xf numFmtId="44" fontId="4" fillId="0" borderId="1" xfId="2" applyFont="1" applyFill="1" applyBorder="1" applyAlignment="1">
      <alignment horizontal="center" vertical="center" wrapText="1"/>
    </xf>
    <xf numFmtId="44" fontId="4" fillId="0" borderId="10" xfId="2" applyFont="1" applyFill="1" applyBorder="1" applyAlignment="1">
      <alignment horizontal="center" vertical="center"/>
    </xf>
    <xf numFmtId="44" fontId="3" fillId="0" borderId="3" xfId="2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 wrapText="1"/>
    </xf>
    <xf numFmtId="44" fontId="3" fillId="0" borderId="2" xfId="2" applyFont="1" applyFill="1" applyBorder="1" applyAlignment="1">
      <alignment horizontal="center" vertical="center"/>
    </xf>
    <xf numFmtId="44" fontId="4" fillId="0" borderId="0" xfId="2" applyFont="1" applyFill="1" applyAlignment="1">
      <alignment horizontal="center" vertical="center" wrapText="1"/>
    </xf>
    <xf numFmtId="44" fontId="3" fillId="0" borderId="0" xfId="2" applyFont="1" applyFill="1" applyAlignment="1">
      <alignment vertical="center"/>
    </xf>
    <xf numFmtId="0" fontId="4" fillId="0" borderId="12" xfId="0" applyFont="1" applyFill="1" applyBorder="1" applyAlignment="1">
      <alignment vertical="center"/>
    </xf>
    <xf numFmtId="44" fontId="4" fillId="0" borderId="12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44" fontId="4" fillId="0" borderId="1" xfId="2" applyFont="1" applyFill="1" applyBorder="1" applyAlignment="1">
      <alignment horizontal="center" vertical="center" wrapText="1"/>
    </xf>
    <xf numFmtId="44" fontId="4" fillId="0" borderId="12" xfId="2" applyFont="1" applyFill="1" applyBorder="1" applyAlignment="1">
      <alignment vertical="center"/>
    </xf>
    <xf numFmtId="44" fontId="4" fillId="0" borderId="0" xfId="2" applyFont="1" applyFill="1" applyBorder="1" applyAlignment="1">
      <alignment vertical="center" wrapText="1"/>
    </xf>
    <xf numFmtId="44" fontId="4" fillId="0" borderId="10" xfId="2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141754</xdr:colOff>
      <xdr:row>0</xdr:row>
      <xdr:rowOff>64995</xdr:rowOff>
    </xdr:from>
    <xdr:to>
      <xdr:col>1</xdr:col>
      <xdr:colOff>717176</xdr:colOff>
      <xdr:row>3</xdr:row>
      <xdr:rowOff>145677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2754" y="64995"/>
          <a:ext cx="575422" cy="5513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8"/>
  <sheetViews>
    <sheetView tabSelected="1" zoomScale="80" zoomScaleNormal="80" workbookViewId="0">
      <selection activeCell="F16" sqref="F16:F17"/>
    </sheetView>
  </sheetViews>
  <sheetFormatPr defaultRowHeight="12.75" outlineLevelCol="1" x14ac:dyDescent="0.25"/>
  <cols>
    <col min="1" max="1" width="5.7109375" style="48" customWidth="1"/>
    <col min="2" max="2" width="17.85546875" style="48" customWidth="1"/>
    <col min="3" max="3" width="13.85546875" style="48" bestFit="1" customWidth="1"/>
    <col min="4" max="4" width="13.140625" style="48" customWidth="1"/>
    <col min="5" max="5" width="9.5703125" style="48" customWidth="1"/>
    <col min="6" max="6" width="60.7109375" style="65" customWidth="1"/>
    <col min="7" max="7" width="13.85546875" style="80" customWidth="1"/>
    <col min="8" max="8" width="9.85546875" style="48" customWidth="1"/>
    <col min="9" max="9" width="14.28515625" style="48" customWidth="1"/>
    <col min="10" max="10" width="40.85546875" style="47" customWidth="1"/>
    <col min="11" max="11" width="11.85546875" style="48" customWidth="1"/>
    <col min="12" max="12" width="24.85546875" style="48" customWidth="1"/>
    <col min="13" max="13" width="18" style="48" customWidth="1"/>
    <col min="14" max="14" width="23" style="48" customWidth="1"/>
    <col min="15" max="15" width="18" style="48" customWidth="1"/>
    <col min="16" max="16" width="16.28515625" style="48" customWidth="1"/>
    <col min="17" max="17" width="33.42578125" style="48" customWidth="1"/>
    <col min="18" max="18" width="17" style="48" customWidth="1"/>
    <col min="19" max="19" width="16.42578125" style="48" customWidth="1"/>
    <col min="20" max="20" width="21.140625" style="48" customWidth="1" outlineLevel="1"/>
    <col min="21" max="21" width="30" style="48" customWidth="1"/>
    <col min="22" max="22" width="25.5703125" style="80" customWidth="1"/>
    <col min="23" max="23" width="24.5703125" style="80" customWidth="1"/>
    <col min="24" max="24" width="15.7109375" style="80" customWidth="1"/>
    <col min="25" max="25" width="10.5703125" style="80" customWidth="1"/>
    <col min="26" max="26" width="16.5703125" style="48" customWidth="1"/>
    <col min="27" max="27" width="36.140625" style="65" customWidth="1"/>
    <col min="28" max="28" width="29.7109375" style="80" customWidth="1"/>
    <col min="29" max="29" width="21.7109375" style="80" customWidth="1"/>
    <col min="30" max="30" width="10.28515625" style="48" bestFit="1" customWidth="1"/>
    <col min="31" max="31" width="20.7109375" style="65" customWidth="1"/>
    <col min="32" max="32" width="60.7109375" style="48" customWidth="1"/>
    <col min="33" max="16384" width="9.140625" style="48"/>
  </cols>
  <sheetData>
    <row r="1" spans="1:32" s="63" customFormat="1" x14ac:dyDescent="0.25">
      <c r="F1" s="65"/>
      <c r="G1" s="72"/>
      <c r="J1" s="47"/>
      <c r="V1" s="72"/>
      <c r="W1" s="72"/>
      <c r="X1" s="72"/>
      <c r="Y1" s="72"/>
      <c r="AA1" s="83"/>
      <c r="AB1" s="72"/>
      <c r="AC1" s="72"/>
      <c r="AE1" s="83"/>
    </row>
    <row r="2" spans="1:32" s="63" customFormat="1" x14ac:dyDescent="0.25">
      <c r="F2" s="65"/>
      <c r="G2" s="72"/>
      <c r="J2" s="47"/>
      <c r="V2" s="72"/>
      <c r="W2" s="72"/>
      <c r="X2" s="72"/>
      <c r="Y2" s="72"/>
      <c r="AA2" s="83"/>
      <c r="AB2" s="72"/>
      <c r="AC2" s="72"/>
      <c r="AE2" s="83"/>
    </row>
    <row r="3" spans="1:32" s="63" customFormat="1" x14ac:dyDescent="0.25">
      <c r="F3" s="65"/>
      <c r="G3" s="72"/>
      <c r="J3" s="47"/>
      <c r="V3" s="72"/>
      <c r="W3" s="72"/>
      <c r="X3" s="72"/>
      <c r="Y3" s="72"/>
      <c r="AA3" s="83"/>
      <c r="AB3" s="72"/>
      <c r="AC3" s="72"/>
      <c r="AE3" s="83"/>
    </row>
    <row r="4" spans="1:32" s="63" customFormat="1" x14ac:dyDescent="0.25">
      <c r="F4" s="65"/>
      <c r="G4" s="72"/>
      <c r="J4" s="47"/>
      <c r="V4" s="72"/>
      <c r="W4" s="72"/>
      <c r="X4" s="72"/>
      <c r="Y4" s="72"/>
      <c r="AA4" s="83"/>
      <c r="AB4" s="72"/>
      <c r="AC4" s="72"/>
      <c r="AE4" s="83"/>
    </row>
    <row r="5" spans="1:32" s="49" customFormat="1" x14ac:dyDescent="0.25">
      <c r="A5" s="49" t="s">
        <v>385</v>
      </c>
      <c r="F5" s="47"/>
      <c r="G5" s="73"/>
      <c r="J5" s="47"/>
      <c r="V5" s="73"/>
      <c r="W5" s="73"/>
      <c r="X5" s="73"/>
      <c r="Y5" s="73"/>
      <c r="AA5" s="57"/>
      <c r="AB5" s="73"/>
      <c r="AC5" s="73"/>
      <c r="AE5" s="57"/>
    </row>
    <row r="6" spans="1:32" s="49" customFormat="1" x14ac:dyDescent="0.25">
      <c r="F6" s="47"/>
      <c r="G6" s="73"/>
      <c r="J6" s="47"/>
      <c r="V6" s="73"/>
      <c r="W6" s="73"/>
      <c r="X6" s="73"/>
      <c r="Y6" s="73"/>
      <c r="AA6" s="57"/>
      <c r="AB6" s="73"/>
      <c r="AC6" s="73"/>
      <c r="AE6" s="57"/>
    </row>
    <row r="7" spans="1:32" s="49" customFormat="1" x14ac:dyDescent="0.25">
      <c r="A7" s="49" t="s">
        <v>95</v>
      </c>
      <c r="F7" s="47"/>
      <c r="G7" s="73"/>
      <c r="J7" s="47"/>
      <c r="V7" s="73"/>
      <c r="W7" s="73"/>
      <c r="X7" s="73"/>
      <c r="Y7" s="73"/>
      <c r="AA7" s="57"/>
      <c r="AB7" s="73"/>
      <c r="AC7" s="73"/>
      <c r="AE7" s="57"/>
    </row>
    <row r="8" spans="1:32" s="49" customFormat="1" x14ac:dyDescent="0.25">
      <c r="A8" s="49" t="s">
        <v>57</v>
      </c>
      <c r="F8" s="47"/>
      <c r="G8" s="73"/>
      <c r="J8" s="47"/>
      <c r="V8" s="73"/>
      <c r="W8" s="73"/>
      <c r="X8" s="73"/>
      <c r="Y8" s="73"/>
      <c r="AA8" s="57"/>
      <c r="AB8" s="73"/>
      <c r="AC8" s="73"/>
      <c r="AE8" s="57"/>
    </row>
    <row r="9" spans="1:32" s="49" customFormat="1" x14ac:dyDescent="0.25">
      <c r="A9" s="49" t="s">
        <v>386</v>
      </c>
      <c r="F9" s="47"/>
      <c r="G9" s="73"/>
      <c r="J9" s="47"/>
      <c r="V9" s="73"/>
      <c r="W9" s="73"/>
      <c r="X9" s="73"/>
      <c r="Y9" s="73"/>
      <c r="AA9" s="57"/>
      <c r="AB9" s="73"/>
      <c r="AC9" s="73"/>
      <c r="AE9" s="57"/>
    </row>
    <row r="10" spans="1:32" s="49" customFormat="1" x14ac:dyDescent="0.25">
      <c r="F10" s="47"/>
      <c r="G10" s="73"/>
      <c r="J10" s="47"/>
      <c r="V10" s="73"/>
      <c r="W10" s="73"/>
      <c r="X10" s="73"/>
      <c r="Y10" s="73"/>
      <c r="AA10" s="57"/>
      <c r="AB10" s="73"/>
      <c r="AC10" s="73"/>
      <c r="AE10" s="57"/>
    </row>
    <row r="11" spans="1:32" s="49" customFormat="1" x14ac:dyDescent="0.25">
      <c r="A11" s="49" t="s">
        <v>387</v>
      </c>
      <c r="F11" s="47"/>
      <c r="G11" s="73"/>
      <c r="J11" s="47"/>
      <c r="V11" s="73"/>
      <c r="W11" s="73"/>
      <c r="X11" s="73"/>
      <c r="Y11" s="73"/>
      <c r="AA11" s="57"/>
      <c r="AB11" s="73"/>
      <c r="AC11" s="73"/>
      <c r="AE11" s="57"/>
    </row>
    <row r="12" spans="1:32" s="49" customFormat="1" x14ac:dyDescent="0.25">
      <c r="A12" s="49" t="s">
        <v>337</v>
      </c>
      <c r="F12" s="47"/>
      <c r="G12" s="73"/>
      <c r="J12" s="47"/>
      <c r="V12" s="73"/>
      <c r="W12" s="73"/>
      <c r="X12" s="73"/>
      <c r="Y12" s="73"/>
      <c r="AA12" s="57"/>
      <c r="AB12" s="73"/>
      <c r="AC12" s="73"/>
      <c r="AE12" s="57"/>
    </row>
    <row r="13" spans="1:32" s="63" customFormat="1" x14ac:dyDescent="0.25">
      <c r="F13" s="65"/>
      <c r="G13" s="72"/>
      <c r="J13" s="47"/>
      <c r="V13" s="72"/>
      <c r="W13" s="72"/>
      <c r="X13" s="72"/>
      <c r="Y13" s="72"/>
      <c r="AA13" s="83"/>
      <c r="AB13" s="72"/>
      <c r="AC13" s="72"/>
      <c r="AE13" s="83"/>
    </row>
    <row r="14" spans="1:32" ht="13.5" thickBot="1" x14ac:dyDescent="0.3">
      <c r="A14" s="50" t="s">
        <v>55</v>
      </c>
      <c r="B14" s="50"/>
      <c r="C14" s="50"/>
      <c r="D14" s="50"/>
      <c r="E14" s="50"/>
      <c r="F14" s="50"/>
      <c r="G14" s="50"/>
      <c r="H14" s="50"/>
      <c r="I14" s="50"/>
      <c r="J14" s="64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</row>
    <row r="15" spans="1:32" x14ac:dyDescent="0.25">
      <c r="A15" s="15" t="s">
        <v>16</v>
      </c>
      <c r="B15" s="18" t="s">
        <v>0</v>
      </c>
      <c r="C15" s="18"/>
      <c r="D15" s="18"/>
      <c r="E15" s="18"/>
      <c r="F15" s="18"/>
      <c r="G15" s="18"/>
      <c r="H15" s="18"/>
      <c r="I15" s="18"/>
      <c r="J15" s="67" t="s">
        <v>26</v>
      </c>
      <c r="K15" s="18"/>
      <c r="L15" s="18"/>
      <c r="M15" s="18"/>
      <c r="N15" s="18"/>
      <c r="O15" s="18" t="s">
        <v>1</v>
      </c>
      <c r="P15" s="18"/>
      <c r="Q15" s="18"/>
      <c r="R15" s="18"/>
      <c r="S15" s="18" t="s">
        <v>2</v>
      </c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9" t="s">
        <v>3</v>
      </c>
      <c r="AE15" s="19"/>
      <c r="AF15" s="21" t="s">
        <v>24</v>
      </c>
    </row>
    <row r="16" spans="1:32" x14ac:dyDescent="0.25">
      <c r="A16" s="16"/>
      <c r="B16" s="13" t="s">
        <v>17</v>
      </c>
      <c r="C16" s="14" t="s">
        <v>4</v>
      </c>
      <c r="D16" s="13" t="s">
        <v>5</v>
      </c>
      <c r="E16" s="13" t="s">
        <v>6</v>
      </c>
      <c r="F16" s="14" t="s">
        <v>67</v>
      </c>
      <c r="G16" s="74" t="s">
        <v>51</v>
      </c>
      <c r="H16" s="14" t="s">
        <v>56</v>
      </c>
      <c r="I16" s="14" t="s">
        <v>7</v>
      </c>
      <c r="J16" s="14" t="s">
        <v>8</v>
      </c>
      <c r="K16" s="13" t="s">
        <v>9</v>
      </c>
      <c r="L16" s="13" t="s">
        <v>25</v>
      </c>
      <c r="M16" s="14" t="s">
        <v>10</v>
      </c>
      <c r="N16" s="13" t="s">
        <v>11</v>
      </c>
      <c r="O16" s="13" t="s">
        <v>12</v>
      </c>
      <c r="P16" s="13" t="s">
        <v>13</v>
      </c>
      <c r="Q16" s="13" t="s">
        <v>18</v>
      </c>
      <c r="R16" s="14" t="s">
        <v>14</v>
      </c>
      <c r="S16" s="14" t="s">
        <v>50</v>
      </c>
      <c r="T16" s="14" t="s">
        <v>19</v>
      </c>
      <c r="U16" s="14" t="s">
        <v>59</v>
      </c>
      <c r="V16" s="13" t="s">
        <v>20</v>
      </c>
      <c r="W16" s="13"/>
      <c r="X16" s="13"/>
      <c r="Y16" s="13"/>
      <c r="Z16" s="13"/>
      <c r="AA16" s="14" t="s">
        <v>58</v>
      </c>
      <c r="AB16" s="74" t="s">
        <v>64</v>
      </c>
      <c r="AC16" s="74" t="s">
        <v>23</v>
      </c>
      <c r="AD16" s="20"/>
      <c r="AE16" s="20"/>
      <c r="AF16" s="22"/>
    </row>
    <row r="17" spans="1:32" ht="51" x14ac:dyDescent="0.25">
      <c r="A17" s="16"/>
      <c r="B17" s="13"/>
      <c r="C17" s="14"/>
      <c r="D17" s="13"/>
      <c r="E17" s="13"/>
      <c r="F17" s="14"/>
      <c r="G17" s="74"/>
      <c r="H17" s="14"/>
      <c r="I17" s="14"/>
      <c r="J17" s="14"/>
      <c r="K17" s="13"/>
      <c r="L17" s="13"/>
      <c r="M17" s="14"/>
      <c r="N17" s="13"/>
      <c r="O17" s="13"/>
      <c r="P17" s="13"/>
      <c r="Q17" s="13"/>
      <c r="R17" s="14"/>
      <c r="S17" s="14"/>
      <c r="T17" s="14"/>
      <c r="U17" s="14"/>
      <c r="V17" s="84" t="s">
        <v>21</v>
      </c>
      <c r="W17" s="84" t="s">
        <v>22</v>
      </c>
      <c r="X17" s="84" t="s">
        <v>15</v>
      </c>
      <c r="Y17" s="84" t="s">
        <v>27</v>
      </c>
      <c r="Z17" s="1" t="s">
        <v>28</v>
      </c>
      <c r="AA17" s="14"/>
      <c r="AB17" s="74"/>
      <c r="AC17" s="74"/>
      <c r="AD17" s="2" t="s">
        <v>5</v>
      </c>
      <c r="AE17" s="2" t="s">
        <v>66</v>
      </c>
      <c r="AF17" s="22"/>
    </row>
    <row r="18" spans="1:32" s="51" customFormat="1" ht="13.5" thickBot="1" x14ac:dyDescent="0.3">
      <c r="A18" s="17"/>
      <c r="B18" s="23" t="s">
        <v>29</v>
      </c>
      <c r="C18" s="23" t="s">
        <v>52</v>
      </c>
      <c r="D18" s="23" t="s">
        <v>53</v>
      </c>
      <c r="E18" s="23" t="s">
        <v>30</v>
      </c>
      <c r="F18" s="71" t="s">
        <v>31</v>
      </c>
      <c r="G18" s="75" t="s">
        <v>32</v>
      </c>
      <c r="H18" s="23" t="s">
        <v>33</v>
      </c>
      <c r="I18" s="23" t="s">
        <v>34</v>
      </c>
      <c r="J18" s="71" t="s">
        <v>35</v>
      </c>
      <c r="K18" s="23" t="s">
        <v>36</v>
      </c>
      <c r="L18" s="23" t="s">
        <v>37</v>
      </c>
      <c r="M18" s="23" t="s">
        <v>38</v>
      </c>
      <c r="N18" s="23" t="s">
        <v>39</v>
      </c>
      <c r="O18" s="23" t="s">
        <v>40</v>
      </c>
      <c r="P18" s="23" t="s">
        <v>41</v>
      </c>
      <c r="Q18" s="23" t="s">
        <v>42</v>
      </c>
      <c r="R18" s="23" t="s">
        <v>43</v>
      </c>
      <c r="S18" s="23" t="s">
        <v>61</v>
      </c>
      <c r="T18" s="23" t="s">
        <v>44</v>
      </c>
      <c r="U18" s="23" t="s">
        <v>62</v>
      </c>
      <c r="V18" s="75" t="s">
        <v>45</v>
      </c>
      <c r="W18" s="75" t="s">
        <v>46</v>
      </c>
      <c r="X18" s="75" t="s">
        <v>68</v>
      </c>
      <c r="Y18" s="75" t="s">
        <v>47</v>
      </c>
      <c r="Z18" s="23" t="s">
        <v>63</v>
      </c>
      <c r="AA18" s="71" t="s">
        <v>48</v>
      </c>
      <c r="AB18" s="75" t="s">
        <v>49</v>
      </c>
      <c r="AC18" s="87" t="s">
        <v>69</v>
      </c>
      <c r="AD18" s="3" t="s">
        <v>65</v>
      </c>
      <c r="AE18" s="71" t="s">
        <v>54</v>
      </c>
      <c r="AF18" s="24" t="s">
        <v>60</v>
      </c>
    </row>
    <row r="19" spans="1:32" ht="127.5" x14ac:dyDescent="0.25">
      <c r="A19" s="25">
        <v>1</v>
      </c>
      <c r="B19" s="26" t="s">
        <v>222</v>
      </c>
      <c r="C19" s="25" t="s">
        <v>96</v>
      </c>
      <c r="D19" s="27">
        <v>45321</v>
      </c>
      <c r="E19" s="25">
        <v>13703</v>
      </c>
      <c r="F19" s="66" t="s">
        <v>97</v>
      </c>
      <c r="G19" s="76">
        <v>1000</v>
      </c>
      <c r="H19" s="25" t="s">
        <v>73</v>
      </c>
      <c r="I19" s="25" t="s">
        <v>79</v>
      </c>
      <c r="J19" s="68" t="s">
        <v>279</v>
      </c>
      <c r="K19" s="25" t="s">
        <v>98</v>
      </c>
      <c r="L19" s="25" t="s">
        <v>78</v>
      </c>
      <c r="M19" s="25" t="s">
        <v>99</v>
      </c>
      <c r="N19" s="25" t="s">
        <v>92</v>
      </c>
      <c r="O19" s="25" t="s">
        <v>101</v>
      </c>
      <c r="P19" s="25" t="s">
        <v>100</v>
      </c>
      <c r="Q19" s="25" t="s">
        <v>102</v>
      </c>
      <c r="R19" s="25" t="s">
        <v>103</v>
      </c>
      <c r="S19" s="25" t="s">
        <v>76</v>
      </c>
      <c r="T19" s="25" t="s">
        <v>104</v>
      </c>
      <c r="U19" s="25" t="s">
        <v>105</v>
      </c>
      <c r="V19" s="76">
        <v>2500</v>
      </c>
      <c r="W19" s="76">
        <v>2500</v>
      </c>
      <c r="X19" s="76">
        <f>V19-W19</f>
        <v>0</v>
      </c>
      <c r="Y19" s="76"/>
      <c r="Z19" s="25"/>
      <c r="AA19" s="28"/>
      <c r="AB19" s="76"/>
      <c r="AC19" s="76">
        <f>W19+Z19+AB19</f>
        <v>2500</v>
      </c>
      <c r="AD19" s="27">
        <v>45337</v>
      </c>
      <c r="AE19" s="28" t="s">
        <v>107</v>
      </c>
      <c r="AF19" s="28" t="s">
        <v>106</v>
      </c>
    </row>
    <row r="20" spans="1:32" ht="127.5" x14ac:dyDescent="0.25">
      <c r="A20" s="4">
        <v>2</v>
      </c>
      <c r="B20" s="11" t="s">
        <v>118</v>
      </c>
      <c r="C20" s="7" t="s">
        <v>108</v>
      </c>
      <c r="D20" s="29" t="s">
        <v>109</v>
      </c>
      <c r="E20" s="11" t="s">
        <v>110</v>
      </c>
      <c r="F20" s="35" t="s">
        <v>116</v>
      </c>
      <c r="G20" s="77">
        <v>1000</v>
      </c>
      <c r="H20" s="7" t="s">
        <v>73</v>
      </c>
      <c r="I20" s="7" t="s">
        <v>80</v>
      </c>
      <c r="J20" s="69" t="s">
        <v>111</v>
      </c>
      <c r="K20" s="7">
        <v>7129921</v>
      </c>
      <c r="L20" s="7" t="s">
        <v>91</v>
      </c>
      <c r="M20" s="7" t="s">
        <v>99</v>
      </c>
      <c r="N20" s="7" t="s">
        <v>82</v>
      </c>
      <c r="O20" s="30" t="s">
        <v>112</v>
      </c>
      <c r="P20" s="30">
        <v>45323</v>
      </c>
      <c r="Q20" s="7" t="s">
        <v>83</v>
      </c>
      <c r="R20" s="7" t="s">
        <v>84</v>
      </c>
      <c r="S20" s="7" t="s">
        <v>81</v>
      </c>
      <c r="T20" s="7" t="s">
        <v>113</v>
      </c>
      <c r="U20" s="7" t="s">
        <v>114</v>
      </c>
      <c r="V20" s="77">
        <v>2500</v>
      </c>
      <c r="W20" s="77">
        <v>2500</v>
      </c>
      <c r="X20" s="76">
        <f t="shared" ref="X20:X50" si="0">V20-W20</f>
        <v>0</v>
      </c>
      <c r="Y20" s="77"/>
      <c r="Z20" s="7"/>
      <c r="AA20" s="7"/>
      <c r="AB20" s="77"/>
      <c r="AC20" s="77"/>
      <c r="AD20" s="11" t="s">
        <v>115</v>
      </c>
      <c r="AE20" s="11" t="s">
        <v>107</v>
      </c>
      <c r="AF20" s="7" t="s">
        <v>117</v>
      </c>
    </row>
    <row r="21" spans="1:32" ht="102" x14ac:dyDescent="0.25">
      <c r="A21" s="4">
        <v>3</v>
      </c>
      <c r="B21" s="31" t="s">
        <v>119</v>
      </c>
      <c r="C21" s="29" t="s">
        <v>126</v>
      </c>
      <c r="D21" s="29" t="s">
        <v>109</v>
      </c>
      <c r="E21" s="29" t="s">
        <v>110</v>
      </c>
      <c r="F21" s="35" t="s">
        <v>120</v>
      </c>
      <c r="G21" s="9">
        <v>1000</v>
      </c>
      <c r="H21" s="4" t="s">
        <v>73</v>
      </c>
      <c r="I21" s="32">
        <v>2.5</v>
      </c>
      <c r="J21" s="69" t="s">
        <v>121</v>
      </c>
      <c r="K21" s="4" t="s">
        <v>88</v>
      </c>
      <c r="L21" s="7" t="s">
        <v>93</v>
      </c>
      <c r="M21" s="7" t="s">
        <v>78</v>
      </c>
      <c r="N21" s="7" t="s">
        <v>92</v>
      </c>
      <c r="O21" s="30" t="s">
        <v>112</v>
      </c>
      <c r="P21" s="30">
        <v>45323</v>
      </c>
      <c r="Q21" s="7" t="s">
        <v>83</v>
      </c>
      <c r="R21" s="7" t="s">
        <v>84</v>
      </c>
      <c r="S21" s="7" t="s">
        <v>81</v>
      </c>
      <c r="T21" s="7" t="s">
        <v>122</v>
      </c>
      <c r="U21" s="7" t="s">
        <v>123</v>
      </c>
      <c r="V21" s="77">
        <v>2500</v>
      </c>
      <c r="W21" s="77">
        <v>2500</v>
      </c>
      <c r="X21" s="76">
        <f t="shared" si="0"/>
        <v>0</v>
      </c>
      <c r="Y21" s="77"/>
      <c r="Z21" s="7"/>
      <c r="AA21" s="7"/>
      <c r="AB21" s="77"/>
      <c r="AC21" s="77"/>
      <c r="AD21" s="11" t="s">
        <v>124</v>
      </c>
      <c r="AE21" s="11" t="s">
        <v>107</v>
      </c>
      <c r="AF21" s="7" t="s">
        <v>117</v>
      </c>
    </row>
    <row r="22" spans="1:32" ht="140.25" x14ac:dyDescent="0.25">
      <c r="A22" s="4">
        <v>4</v>
      </c>
      <c r="B22" s="33" t="s">
        <v>125</v>
      </c>
      <c r="C22" s="29" t="s">
        <v>127</v>
      </c>
      <c r="D22" s="29" t="s">
        <v>128</v>
      </c>
      <c r="E22" s="29" t="s">
        <v>129</v>
      </c>
      <c r="F22" s="35" t="s">
        <v>130</v>
      </c>
      <c r="G22" s="9">
        <v>1000</v>
      </c>
      <c r="H22" s="4" t="s">
        <v>73</v>
      </c>
      <c r="I22" s="32">
        <v>2.5</v>
      </c>
      <c r="J22" s="69" t="s">
        <v>131</v>
      </c>
      <c r="K22" s="4" t="s">
        <v>132</v>
      </c>
      <c r="L22" s="7" t="s">
        <v>74</v>
      </c>
      <c r="M22" s="7" t="s">
        <v>74</v>
      </c>
      <c r="N22" s="7" t="s">
        <v>75</v>
      </c>
      <c r="O22" s="30" t="s">
        <v>112</v>
      </c>
      <c r="P22" s="30">
        <v>45323</v>
      </c>
      <c r="Q22" s="7" t="s">
        <v>83</v>
      </c>
      <c r="R22" s="7" t="s">
        <v>84</v>
      </c>
      <c r="S22" s="7" t="s">
        <v>81</v>
      </c>
      <c r="T22" s="4" t="s">
        <v>133</v>
      </c>
      <c r="U22" s="4" t="s">
        <v>134</v>
      </c>
      <c r="V22" s="9">
        <v>2500</v>
      </c>
      <c r="W22" s="9">
        <v>2500</v>
      </c>
      <c r="X22" s="76">
        <f t="shared" si="0"/>
        <v>0</v>
      </c>
      <c r="Y22" s="9"/>
      <c r="Z22" s="4"/>
      <c r="AA22" s="7"/>
      <c r="AB22" s="9"/>
      <c r="AC22" s="9"/>
      <c r="AD22" s="11" t="s">
        <v>115</v>
      </c>
      <c r="AE22" s="11" t="s">
        <v>107</v>
      </c>
      <c r="AF22" s="7" t="s">
        <v>117</v>
      </c>
    </row>
    <row r="23" spans="1:32" ht="153" x14ac:dyDescent="0.25">
      <c r="A23" s="4">
        <v>5</v>
      </c>
      <c r="B23" s="33" t="s">
        <v>135</v>
      </c>
      <c r="C23" s="29" t="s">
        <v>136</v>
      </c>
      <c r="D23" s="29" t="s">
        <v>109</v>
      </c>
      <c r="E23" s="29" t="s">
        <v>137</v>
      </c>
      <c r="F23" s="35" t="s">
        <v>138</v>
      </c>
      <c r="G23" s="9">
        <v>1000</v>
      </c>
      <c r="H23" s="4" t="s">
        <v>73</v>
      </c>
      <c r="I23" s="32">
        <v>2.5</v>
      </c>
      <c r="J23" s="69" t="s">
        <v>139</v>
      </c>
      <c r="K23" s="4">
        <v>7129133</v>
      </c>
      <c r="L23" s="4" t="s">
        <v>78</v>
      </c>
      <c r="M23" s="4" t="s">
        <v>89</v>
      </c>
      <c r="N23" s="4" t="s">
        <v>94</v>
      </c>
      <c r="O23" s="6" t="s">
        <v>112</v>
      </c>
      <c r="P23" s="6">
        <v>45323</v>
      </c>
      <c r="Q23" s="7" t="s">
        <v>83</v>
      </c>
      <c r="R23" s="4" t="s">
        <v>84</v>
      </c>
      <c r="S23" s="4" t="s">
        <v>81</v>
      </c>
      <c r="T23" s="4" t="s">
        <v>140</v>
      </c>
      <c r="U23" s="4" t="s">
        <v>141</v>
      </c>
      <c r="V23" s="9">
        <v>2500</v>
      </c>
      <c r="W23" s="9">
        <v>2500</v>
      </c>
      <c r="X23" s="76">
        <f t="shared" si="0"/>
        <v>0</v>
      </c>
      <c r="Y23" s="9"/>
      <c r="Z23" s="4"/>
      <c r="AA23" s="7"/>
      <c r="AB23" s="9"/>
      <c r="AC23" s="9"/>
      <c r="AD23" s="11" t="s">
        <v>142</v>
      </c>
      <c r="AE23" s="7" t="s">
        <v>143</v>
      </c>
      <c r="AF23" s="7" t="s">
        <v>144</v>
      </c>
    </row>
    <row r="24" spans="1:32" ht="102" x14ac:dyDescent="0.25">
      <c r="A24" s="4">
        <v>6</v>
      </c>
      <c r="B24" s="33" t="s">
        <v>145</v>
      </c>
      <c r="C24" s="29" t="s">
        <v>146</v>
      </c>
      <c r="D24" s="29" t="s">
        <v>147</v>
      </c>
      <c r="E24" s="29" t="s">
        <v>129</v>
      </c>
      <c r="F24" s="35" t="s">
        <v>148</v>
      </c>
      <c r="G24" s="9">
        <v>1000</v>
      </c>
      <c r="H24" s="4" t="s">
        <v>73</v>
      </c>
      <c r="I24" s="32">
        <v>3.5</v>
      </c>
      <c r="J24" s="69" t="s">
        <v>149</v>
      </c>
      <c r="K24" s="4" t="s">
        <v>132</v>
      </c>
      <c r="L24" s="7" t="s">
        <v>74</v>
      </c>
      <c r="M24" s="7" t="s">
        <v>74</v>
      </c>
      <c r="N24" s="7" t="s">
        <v>75</v>
      </c>
      <c r="O24" s="30">
        <v>45340</v>
      </c>
      <c r="P24" s="30">
        <v>45343</v>
      </c>
      <c r="Q24" s="7" t="s">
        <v>150</v>
      </c>
      <c r="R24" s="7" t="s">
        <v>151</v>
      </c>
      <c r="S24" s="7" t="s">
        <v>81</v>
      </c>
      <c r="T24" s="4" t="s">
        <v>152</v>
      </c>
      <c r="U24" s="4" t="s">
        <v>153</v>
      </c>
      <c r="V24" s="9">
        <v>3500</v>
      </c>
      <c r="W24" s="9">
        <v>3500</v>
      </c>
      <c r="X24" s="76">
        <f t="shared" si="0"/>
        <v>0</v>
      </c>
      <c r="Y24" s="9"/>
      <c r="Z24" s="4"/>
      <c r="AA24" s="7" t="s">
        <v>154</v>
      </c>
      <c r="AB24" s="9"/>
      <c r="AC24" s="9"/>
      <c r="AD24" s="11" t="s">
        <v>142</v>
      </c>
      <c r="AE24" s="11" t="s">
        <v>107</v>
      </c>
      <c r="AF24" s="4"/>
    </row>
    <row r="25" spans="1:32" ht="153" x14ac:dyDescent="0.25">
      <c r="A25" s="4">
        <v>7</v>
      </c>
      <c r="B25" s="33" t="s">
        <v>155</v>
      </c>
      <c r="C25" s="29" t="s">
        <v>156</v>
      </c>
      <c r="D25" s="29" t="s">
        <v>157</v>
      </c>
      <c r="E25" s="29" t="s">
        <v>158</v>
      </c>
      <c r="F25" s="35" t="s">
        <v>159</v>
      </c>
      <c r="G25" s="9">
        <v>1000</v>
      </c>
      <c r="H25" s="4" t="s">
        <v>73</v>
      </c>
      <c r="I25" s="32">
        <v>3.5</v>
      </c>
      <c r="J25" s="69" t="s">
        <v>160</v>
      </c>
      <c r="K25" s="4">
        <v>713029</v>
      </c>
      <c r="L25" s="7" t="s">
        <v>78</v>
      </c>
      <c r="M25" s="7" t="s">
        <v>99</v>
      </c>
      <c r="N25" s="7" t="s">
        <v>92</v>
      </c>
      <c r="O25" s="6">
        <v>45340</v>
      </c>
      <c r="P25" s="6">
        <v>45343</v>
      </c>
      <c r="Q25" s="7" t="s">
        <v>150</v>
      </c>
      <c r="R25" s="7" t="s">
        <v>151</v>
      </c>
      <c r="S25" s="7" t="s">
        <v>81</v>
      </c>
      <c r="T25" s="4" t="s">
        <v>161</v>
      </c>
      <c r="U25" s="4" t="s">
        <v>162</v>
      </c>
      <c r="V25" s="9">
        <v>3500</v>
      </c>
      <c r="W25" s="9">
        <v>3500</v>
      </c>
      <c r="X25" s="76">
        <f t="shared" si="0"/>
        <v>0</v>
      </c>
      <c r="Y25" s="9"/>
      <c r="Z25" s="4"/>
      <c r="AA25" s="7" t="s">
        <v>154</v>
      </c>
      <c r="AB25" s="9"/>
      <c r="AC25" s="9"/>
      <c r="AD25" s="11" t="s">
        <v>163</v>
      </c>
      <c r="AE25" s="7" t="s">
        <v>143</v>
      </c>
      <c r="AF25" s="4"/>
    </row>
    <row r="26" spans="1:32" ht="165.75" x14ac:dyDescent="0.25">
      <c r="A26" s="4">
        <v>8</v>
      </c>
      <c r="B26" s="4" t="s">
        <v>164</v>
      </c>
      <c r="C26" s="5" t="s">
        <v>165</v>
      </c>
      <c r="D26" s="6">
        <v>45355</v>
      </c>
      <c r="E26" s="29" t="s">
        <v>166</v>
      </c>
      <c r="F26" s="35" t="s">
        <v>167</v>
      </c>
      <c r="G26" s="9">
        <v>689.43</v>
      </c>
      <c r="H26" s="4" t="s">
        <v>77</v>
      </c>
      <c r="I26" s="4">
        <v>1</v>
      </c>
      <c r="J26" s="69" t="s">
        <v>168</v>
      </c>
      <c r="K26" s="4">
        <v>5464781</v>
      </c>
      <c r="L26" s="7" t="s">
        <v>85</v>
      </c>
      <c r="M26" s="7" t="s">
        <v>85</v>
      </c>
      <c r="N26" s="7" t="s">
        <v>86</v>
      </c>
      <c r="O26" s="8">
        <v>45362</v>
      </c>
      <c r="P26" s="8">
        <v>45367</v>
      </c>
      <c r="Q26" s="7" t="s">
        <v>169</v>
      </c>
      <c r="R26" s="4" t="s">
        <v>87</v>
      </c>
      <c r="S26" s="4" t="s">
        <v>76</v>
      </c>
      <c r="T26" s="4" t="s">
        <v>170</v>
      </c>
      <c r="U26" s="4" t="s">
        <v>171</v>
      </c>
      <c r="V26" s="10">
        <v>3791.87</v>
      </c>
      <c r="W26" s="10">
        <v>3791.87</v>
      </c>
      <c r="X26" s="76">
        <f t="shared" si="0"/>
        <v>0</v>
      </c>
      <c r="Y26" s="10"/>
      <c r="Z26" s="34"/>
      <c r="AA26" s="88" t="s">
        <v>154</v>
      </c>
      <c r="AB26" s="9">
        <v>6973.57</v>
      </c>
      <c r="AC26" s="10">
        <f>AB26+V26</f>
        <v>10765.439999999999</v>
      </c>
      <c r="AD26" s="11"/>
      <c r="AE26" s="11"/>
      <c r="AF26" s="7" t="s">
        <v>172</v>
      </c>
    </row>
    <row r="27" spans="1:32" ht="204" x14ac:dyDescent="0.25">
      <c r="A27" s="4">
        <v>9</v>
      </c>
      <c r="B27" s="33" t="s">
        <v>173</v>
      </c>
      <c r="C27" s="29" t="s">
        <v>174</v>
      </c>
      <c r="D27" s="29" t="s">
        <v>175</v>
      </c>
      <c r="E27" s="29" t="s">
        <v>166</v>
      </c>
      <c r="F27" s="35" t="s">
        <v>176</v>
      </c>
      <c r="G27" s="9">
        <v>689.43</v>
      </c>
      <c r="H27" s="4" t="s">
        <v>77</v>
      </c>
      <c r="I27" s="4">
        <v>1</v>
      </c>
      <c r="J27" s="69" t="s">
        <v>177</v>
      </c>
      <c r="K27" s="4">
        <v>711613</v>
      </c>
      <c r="L27" s="7" t="s">
        <v>78</v>
      </c>
      <c r="M27" s="7" t="s">
        <v>178</v>
      </c>
      <c r="N27" s="7" t="s">
        <v>179</v>
      </c>
      <c r="O27" s="8">
        <v>45362</v>
      </c>
      <c r="P27" s="8">
        <v>45367</v>
      </c>
      <c r="Q27" s="7" t="s">
        <v>169</v>
      </c>
      <c r="R27" s="4" t="s">
        <v>87</v>
      </c>
      <c r="S27" s="4" t="s">
        <v>76</v>
      </c>
      <c r="T27" s="4" t="s">
        <v>180</v>
      </c>
      <c r="U27" s="4" t="s">
        <v>181</v>
      </c>
      <c r="V27" s="10">
        <v>3791.87</v>
      </c>
      <c r="W27" s="10">
        <v>3791.87</v>
      </c>
      <c r="X27" s="76">
        <f t="shared" si="0"/>
        <v>0</v>
      </c>
      <c r="Y27" s="10"/>
      <c r="Z27" s="34"/>
      <c r="AA27" s="88" t="s">
        <v>154</v>
      </c>
      <c r="AB27" s="9">
        <v>6973.57</v>
      </c>
      <c r="AC27" s="10">
        <f>AB27+V27</f>
        <v>10765.439999999999</v>
      </c>
      <c r="AD27" s="11"/>
      <c r="AE27" s="11"/>
      <c r="AF27" s="7" t="s">
        <v>172</v>
      </c>
    </row>
    <row r="28" spans="1:32" ht="140.25" x14ac:dyDescent="0.25">
      <c r="A28" s="4">
        <v>10</v>
      </c>
      <c r="B28" s="33" t="s">
        <v>182</v>
      </c>
      <c r="C28" s="29" t="s">
        <v>184</v>
      </c>
      <c r="D28" s="29" t="s">
        <v>185</v>
      </c>
      <c r="E28" s="29" t="s">
        <v>129</v>
      </c>
      <c r="F28" s="35" t="s">
        <v>183</v>
      </c>
      <c r="G28" s="9">
        <v>1000</v>
      </c>
      <c r="H28" s="4" t="s">
        <v>73</v>
      </c>
      <c r="I28" s="32">
        <v>1.5</v>
      </c>
      <c r="J28" s="69" t="s">
        <v>186</v>
      </c>
      <c r="K28" s="4" t="s">
        <v>132</v>
      </c>
      <c r="L28" s="7" t="s">
        <v>74</v>
      </c>
      <c r="M28" s="7" t="s">
        <v>74</v>
      </c>
      <c r="N28" s="7" t="s">
        <v>75</v>
      </c>
      <c r="O28" s="30">
        <v>45348</v>
      </c>
      <c r="P28" s="30">
        <v>45349</v>
      </c>
      <c r="Q28" s="7" t="s">
        <v>150</v>
      </c>
      <c r="R28" s="7" t="s">
        <v>151</v>
      </c>
      <c r="S28" s="7" t="s">
        <v>81</v>
      </c>
      <c r="T28" s="4" t="s">
        <v>187</v>
      </c>
      <c r="U28" s="4" t="s">
        <v>188</v>
      </c>
      <c r="V28" s="9">
        <v>1500</v>
      </c>
      <c r="W28" s="9">
        <v>1500</v>
      </c>
      <c r="X28" s="76">
        <f t="shared" si="0"/>
        <v>0</v>
      </c>
      <c r="Y28" s="9"/>
      <c r="Z28" s="4"/>
      <c r="AA28" s="7" t="s">
        <v>154</v>
      </c>
      <c r="AB28" s="9">
        <v>8083.7</v>
      </c>
      <c r="AC28" s="9">
        <f>AB28+W28</f>
        <v>9583.7000000000007</v>
      </c>
      <c r="AD28" s="11" t="s">
        <v>189</v>
      </c>
      <c r="AE28" s="11" t="s">
        <v>107</v>
      </c>
      <c r="AF28" s="4"/>
    </row>
    <row r="29" spans="1:32" ht="255" x14ac:dyDescent="0.25">
      <c r="A29" s="4">
        <v>11</v>
      </c>
      <c r="B29" s="33" t="s">
        <v>193</v>
      </c>
      <c r="C29" s="29" t="s">
        <v>194</v>
      </c>
      <c r="D29" s="29" t="s">
        <v>195</v>
      </c>
      <c r="E29" s="29" t="s">
        <v>196</v>
      </c>
      <c r="F29" s="35" t="s">
        <v>197</v>
      </c>
      <c r="G29" s="9">
        <v>1000</v>
      </c>
      <c r="H29" s="4" t="s">
        <v>73</v>
      </c>
      <c r="I29" s="32">
        <v>1.5</v>
      </c>
      <c r="J29" s="69" t="s">
        <v>192</v>
      </c>
      <c r="K29" s="4">
        <v>713029</v>
      </c>
      <c r="L29" s="7" t="s">
        <v>78</v>
      </c>
      <c r="M29" s="7" t="s">
        <v>99</v>
      </c>
      <c r="N29" s="7" t="s">
        <v>92</v>
      </c>
      <c r="O29" s="6">
        <v>45348</v>
      </c>
      <c r="P29" s="6">
        <v>45349</v>
      </c>
      <c r="Q29" s="7" t="s">
        <v>150</v>
      </c>
      <c r="R29" s="7" t="s">
        <v>151</v>
      </c>
      <c r="S29" s="7" t="s">
        <v>81</v>
      </c>
      <c r="T29" s="4" t="s">
        <v>190</v>
      </c>
      <c r="U29" s="4" t="s">
        <v>191</v>
      </c>
      <c r="V29" s="9">
        <v>1500</v>
      </c>
      <c r="W29" s="9">
        <v>1500</v>
      </c>
      <c r="X29" s="76">
        <f t="shared" si="0"/>
        <v>0</v>
      </c>
      <c r="Y29" s="9"/>
      <c r="Z29" s="4"/>
      <c r="AA29" s="7" t="s">
        <v>154</v>
      </c>
      <c r="AB29" s="9">
        <v>8083.7</v>
      </c>
      <c r="AC29" s="9">
        <f>AB29+W29</f>
        <v>9583.7000000000007</v>
      </c>
      <c r="AD29" s="11" t="s">
        <v>124</v>
      </c>
      <c r="AE29" s="7" t="s">
        <v>107</v>
      </c>
      <c r="AF29" s="4"/>
    </row>
    <row r="30" spans="1:32" ht="51" x14ac:dyDescent="0.25">
      <c r="A30" s="4">
        <v>12</v>
      </c>
      <c r="B30" s="33" t="s">
        <v>198</v>
      </c>
      <c r="C30" s="29" t="s">
        <v>119</v>
      </c>
      <c r="D30" s="29" t="s">
        <v>199</v>
      </c>
      <c r="E30" s="29" t="s">
        <v>129</v>
      </c>
      <c r="F30" s="35" t="s">
        <v>200</v>
      </c>
      <c r="G30" s="9">
        <v>1000</v>
      </c>
      <c r="H30" s="4" t="s">
        <v>73</v>
      </c>
      <c r="I30" s="32">
        <v>2.5</v>
      </c>
      <c r="J30" s="69" t="s">
        <v>201</v>
      </c>
      <c r="K30" s="4" t="s">
        <v>132</v>
      </c>
      <c r="L30" s="7" t="s">
        <v>74</v>
      </c>
      <c r="M30" s="7" t="s">
        <v>74</v>
      </c>
      <c r="N30" s="7" t="s">
        <v>75</v>
      </c>
      <c r="O30" s="30">
        <v>45348</v>
      </c>
      <c r="P30" s="30">
        <v>45350</v>
      </c>
      <c r="Q30" s="7" t="s">
        <v>150</v>
      </c>
      <c r="R30" s="7" t="s">
        <v>151</v>
      </c>
      <c r="S30" s="7" t="s">
        <v>81</v>
      </c>
      <c r="T30" s="4" t="s">
        <v>202</v>
      </c>
      <c r="U30" s="4" t="s">
        <v>203</v>
      </c>
      <c r="V30" s="9">
        <v>2500</v>
      </c>
      <c r="W30" s="9">
        <v>2500</v>
      </c>
      <c r="X30" s="76">
        <f t="shared" si="0"/>
        <v>0</v>
      </c>
      <c r="Y30" s="9"/>
      <c r="Z30" s="4"/>
      <c r="AA30" s="7" t="s">
        <v>154</v>
      </c>
      <c r="AB30" s="9">
        <v>8083.7</v>
      </c>
      <c r="AC30" s="9">
        <f>AB30+W30</f>
        <v>10583.7</v>
      </c>
      <c r="AD30" s="11" t="s">
        <v>204</v>
      </c>
      <c r="AE30" s="11" t="s">
        <v>107</v>
      </c>
      <c r="AF30" s="4"/>
    </row>
    <row r="31" spans="1:32" ht="153" x14ac:dyDescent="0.25">
      <c r="A31" s="4">
        <v>13</v>
      </c>
      <c r="B31" s="33" t="s">
        <v>205</v>
      </c>
      <c r="C31" s="29" t="s">
        <v>206</v>
      </c>
      <c r="D31" s="29" t="s">
        <v>216</v>
      </c>
      <c r="E31" s="29" t="s">
        <v>207</v>
      </c>
      <c r="F31" s="35" t="s">
        <v>208</v>
      </c>
      <c r="G31" s="9">
        <v>275.77</v>
      </c>
      <c r="H31" s="4"/>
      <c r="I31" s="32">
        <v>1</v>
      </c>
      <c r="J31" s="69" t="s">
        <v>209</v>
      </c>
      <c r="K31" s="4">
        <v>712985</v>
      </c>
      <c r="L31" s="7" t="s">
        <v>78</v>
      </c>
      <c r="M31" s="7" t="s">
        <v>210</v>
      </c>
      <c r="N31" s="7" t="s">
        <v>90</v>
      </c>
      <c r="O31" s="6">
        <v>45349</v>
      </c>
      <c r="P31" s="6">
        <v>45349</v>
      </c>
      <c r="Q31" s="7" t="s">
        <v>211</v>
      </c>
      <c r="R31" s="7" t="s">
        <v>84</v>
      </c>
      <c r="S31" s="7" t="s">
        <v>76</v>
      </c>
      <c r="T31" s="4" t="s">
        <v>212</v>
      </c>
      <c r="U31" s="4" t="s">
        <v>180</v>
      </c>
      <c r="V31" s="9">
        <v>275.77</v>
      </c>
      <c r="W31" s="9">
        <v>275.77</v>
      </c>
      <c r="X31" s="76">
        <f t="shared" si="0"/>
        <v>0</v>
      </c>
      <c r="Y31" s="9"/>
      <c r="Z31" s="4"/>
      <c r="AA31" s="7"/>
      <c r="AB31" s="9"/>
      <c r="AC31" s="9"/>
      <c r="AD31" s="11"/>
      <c r="AE31" s="7"/>
      <c r="AF31" s="4" t="s">
        <v>172</v>
      </c>
    </row>
    <row r="32" spans="1:32" ht="140.25" x14ac:dyDescent="0.25">
      <c r="A32" s="4">
        <v>14</v>
      </c>
      <c r="B32" s="33" t="s">
        <v>213</v>
      </c>
      <c r="C32" s="29" t="s">
        <v>214</v>
      </c>
      <c r="D32" s="29" t="s">
        <v>215</v>
      </c>
      <c r="E32" s="29" t="s">
        <v>217</v>
      </c>
      <c r="F32" s="35" t="s">
        <v>219</v>
      </c>
      <c r="G32" s="9">
        <v>275.77</v>
      </c>
      <c r="H32" s="4"/>
      <c r="I32" s="32">
        <v>1</v>
      </c>
      <c r="J32" s="69" t="s">
        <v>218</v>
      </c>
      <c r="K32" s="4">
        <v>2267</v>
      </c>
      <c r="L32" s="7" t="s">
        <v>78</v>
      </c>
      <c r="M32" s="7" t="s">
        <v>89</v>
      </c>
      <c r="N32" s="7" t="s">
        <v>90</v>
      </c>
      <c r="O32" s="6">
        <v>45349</v>
      </c>
      <c r="P32" s="6">
        <v>45349</v>
      </c>
      <c r="Q32" s="7" t="s">
        <v>211</v>
      </c>
      <c r="R32" s="7" t="s">
        <v>84</v>
      </c>
      <c r="S32" s="7" t="s">
        <v>76</v>
      </c>
      <c r="T32" s="4" t="s">
        <v>220</v>
      </c>
      <c r="U32" s="4" t="s">
        <v>221</v>
      </c>
      <c r="V32" s="9">
        <v>275.77</v>
      </c>
      <c r="W32" s="9">
        <v>275.77</v>
      </c>
      <c r="X32" s="76">
        <f t="shared" si="0"/>
        <v>0</v>
      </c>
      <c r="Y32" s="9"/>
      <c r="Z32" s="4"/>
      <c r="AA32" s="7"/>
      <c r="AB32" s="9"/>
      <c r="AC32" s="9"/>
      <c r="AD32" s="11"/>
      <c r="AE32" s="7"/>
      <c r="AF32" s="4" t="s">
        <v>172</v>
      </c>
    </row>
    <row r="33" spans="1:32" ht="127.5" x14ac:dyDescent="0.25">
      <c r="A33" s="4">
        <v>15</v>
      </c>
      <c r="B33" s="33" t="s">
        <v>223</v>
      </c>
      <c r="C33" s="29" t="s">
        <v>224</v>
      </c>
      <c r="D33" s="29" t="s">
        <v>225</v>
      </c>
      <c r="E33" s="29" t="s">
        <v>226</v>
      </c>
      <c r="F33" s="35" t="s">
        <v>227</v>
      </c>
      <c r="G33" s="9">
        <v>1000</v>
      </c>
      <c r="H33" s="4" t="s">
        <v>73</v>
      </c>
      <c r="I33" s="32">
        <v>1.5</v>
      </c>
      <c r="J33" s="69" t="s">
        <v>228</v>
      </c>
      <c r="K33" s="4">
        <v>713029</v>
      </c>
      <c r="L33" s="7" t="s">
        <v>78</v>
      </c>
      <c r="M33" s="7" t="s">
        <v>99</v>
      </c>
      <c r="N33" s="7" t="s">
        <v>92</v>
      </c>
      <c r="O33" s="6" t="s">
        <v>229</v>
      </c>
      <c r="P33" s="6">
        <v>45351</v>
      </c>
      <c r="Q33" s="7" t="s">
        <v>230</v>
      </c>
      <c r="R33" s="7" t="s">
        <v>87</v>
      </c>
      <c r="S33" s="7" t="s">
        <v>76</v>
      </c>
      <c r="T33" s="4" t="s">
        <v>231</v>
      </c>
      <c r="U33" s="29" t="s">
        <v>234</v>
      </c>
      <c r="V33" s="9">
        <v>1500</v>
      </c>
      <c r="W33" s="9">
        <v>1500</v>
      </c>
      <c r="X33" s="76">
        <f t="shared" si="0"/>
        <v>0</v>
      </c>
      <c r="Y33" s="9"/>
      <c r="Z33" s="4"/>
      <c r="AA33" s="7" t="s">
        <v>154</v>
      </c>
      <c r="AB33" s="9"/>
      <c r="AC33" s="9"/>
      <c r="AD33" s="11" t="s">
        <v>232</v>
      </c>
      <c r="AE33" s="7" t="s">
        <v>233</v>
      </c>
      <c r="AF33" s="4"/>
    </row>
    <row r="34" spans="1:32" ht="76.5" x14ac:dyDescent="0.25">
      <c r="A34" s="4">
        <v>16</v>
      </c>
      <c r="B34" s="33" t="s">
        <v>235</v>
      </c>
      <c r="C34" s="29" t="s">
        <v>236</v>
      </c>
      <c r="D34" s="29" t="s">
        <v>237</v>
      </c>
      <c r="E34" s="29" t="s">
        <v>238</v>
      </c>
      <c r="F34" s="35" t="s">
        <v>239</v>
      </c>
      <c r="G34" s="9">
        <v>1000</v>
      </c>
      <c r="H34" s="4" t="s">
        <v>73</v>
      </c>
      <c r="I34" s="32">
        <v>2.5</v>
      </c>
      <c r="J34" s="69" t="s">
        <v>240</v>
      </c>
      <c r="K34" s="4">
        <v>712944</v>
      </c>
      <c r="L34" s="7" t="s">
        <v>78</v>
      </c>
      <c r="M34" s="7" t="s">
        <v>99</v>
      </c>
      <c r="N34" s="7" t="s">
        <v>92</v>
      </c>
      <c r="O34" s="6">
        <v>45377</v>
      </c>
      <c r="P34" s="6">
        <v>45379</v>
      </c>
      <c r="Q34" s="7" t="s">
        <v>211</v>
      </c>
      <c r="R34" s="7" t="s">
        <v>87</v>
      </c>
      <c r="S34" s="7" t="s">
        <v>76</v>
      </c>
      <c r="T34" s="4" t="s">
        <v>241</v>
      </c>
      <c r="U34" s="4" t="s">
        <v>242</v>
      </c>
      <c r="V34" s="9">
        <v>2500</v>
      </c>
      <c r="W34" s="9">
        <v>2500</v>
      </c>
      <c r="X34" s="76">
        <f t="shared" si="0"/>
        <v>0</v>
      </c>
      <c r="Y34" s="9"/>
      <c r="Z34" s="4"/>
      <c r="AA34" s="7" t="s">
        <v>154</v>
      </c>
      <c r="AB34" s="9">
        <f>5048.1+4864.01</f>
        <v>9912.11</v>
      </c>
      <c r="AC34" s="9">
        <f>AB34+W34</f>
        <v>12412.11</v>
      </c>
      <c r="AD34" s="11" t="s">
        <v>243</v>
      </c>
      <c r="AE34" s="7" t="s">
        <v>233</v>
      </c>
      <c r="AF34" s="4"/>
    </row>
    <row r="35" spans="1:32" ht="102" x14ac:dyDescent="0.25">
      <c r="A35" s="4">
        <v>17</v>
      </c>
      <c r="B35" s="33" t="s">
        <v>244</v>
      </c>
      <c r="C35" s="29" t="s">
        <v>245</v>
      </c>
      <c r="D35" s="29" t="s">
        <v>246</v>
      </c>
      <c r="E35" s="29" t="s">
        <v>129</v>
      </c>
      <c r="F35" s="35" t="s">
        <v>247</v>
      </c>
      <c r="G35" s="9">
        <v>1000</v>
      </c>
      <c r="H35" s="4">
        <v>1</v>
      </c>
      <c r="I35" s="32">
        <v>2.5</v>
      </c>
      <c r="J35" s="69" t="s">
        <v>255</v>
      </c>
      <c r="K35" s="4">
        <v>72898</v>
      </c>
      <c r="L35" s="7" t="s">
        <v>74</v>
      </c>
      <c r="M35" s="7" t="s">
        <v>74</v>
      </c>
      <c r="N35" s="7" t="s">
        <v>75</v>
      </c>
      <c r="O35" s="6">
        <v>45403</v>
      </c>
      <c r="P35" s="6">
        <v>45405</v>
      </c>
      <c r="Q35" s="7" t="s">
        <v>248</v>
      </c>
      <c r="R35" s="7" t="s">
        <v>87</v>
      </c>
      <c r="S35" s="7" t="s">
        <v>76</v>
      </c>
      <c r="T35" s="4" t="s">
        <v>249</v>
      </c>
      <c r="U35" s="4" t="s">
        <v>250</v>
      </c>
      <c r="V35" s="9">
        <v>2500</v>
      </c>
      <c r="W35" s="9">
        <v>2500</v>
      </c>
      <c r="X35" s="76">
        <f t="shared" si="0"/>
        <v>0</v>
      </c>
      <c r="Y35" s="9"/>
      <c r="Z35" s="4"/>
      <c r="AA35" s="7" t="s">
        <v>154</v>
      </c>
      <c r="AB35" s="9"/>
      <c r="AC35" s="9"/>
      <c r="AD35" s="11" t="s">
        <v>251</v>
      </c>
      <c r="AE35" s="7" t="s">
        <v>233</v>
      </c>
      <c r="AF35" s="4"/>
    </row>
    <row r="36" spans="1:32" ht="114.75" x14ac:dyDescent="0.25">
      <c r="A36" s="4">
        <v>18</v>
      </c>
      <c r="B36" s="33" t="s">
        <v>252</v>
      </c>
      <c r="C36" s="29" t="s">
        <v>253</v>
      </c>
      <c r="D36" s="29" t="s">
        <v>246</v>
      </c>
      <c r="E36" s="29" t="s">
        <v>254</v>
      </c>
      <c r="F36" s="35" t="s">
        <v>256</v>
      </c>
      <c r="G36" s="9">
        <v>1000</v>
      </c>
      <c r="H36" s="4" t="s">
        <v>73</v>
      </c>
      <c r="I36" s="32">
        <v>2.5</v>
      </c>
      <c r="J36" s="69" t="s">
        <v>259</v>
      </c>
      <c r="K36" s="4">
        <v>712944</v>
      </c>
      <c r="L36" s="7" t="s">
        <v>78</v>
      </c>
      <c r="M36" s="7" t="s">
        <v>99</v>
      </c>
      <c r="N36" s="7" t="s">
        <v>257</v>
      </c>
      <c r="O36" s="6">
        <v>45403</v>
      </c>
      <c r="P36" s="6">
        <v>45405</v>
      </c>
      <c r="Q36" s="7" t="s">
        <v>248</v>
      </c>
      <c r="R36" s="7" t="s">
        <v>87</v>
      </c>
      <c r="S36" s="7" t="s">
        <v>76</v>
      </c>
      <c r="T36" s="4" t="s">
        <v>258</v>
      </c>
      <c r="U36" s="4" t="s">
        <v>260</v>
      </c>
      <c r="V36" s="9">
        <v>2500</v>
      </c>
      <c r="W36" s="9">
        <v>2500</v>
      </c>
      <c r="X36" s="76">
        <f t="shared" si="0"/>
        <v>0</v>
      </c>
      <c r="Y36" s="9"/>
      <c r="Z36" s="4"/>
      <c r="AA36" s="7" t="s">
        <v>154</v>
      </c>
      <c r="AB36" s="9"/>
      <c r="AC36" s="9"/>
      <c r="AD36" s="11" t="s">
        <v>261</v>
      </c>
      <c r="AE36" s="7" t="s">
        <v>233</v>
      </c>
      <c r="AF36" s="4"/>
    </row>
    <row r="37" spans="1:32" ht="51" x14ac:dyDescent="0.25">
      <c r="A37" s="4">
        <v>19</v>
      </c>
      <c r="B37" s="33" t="s">
        <v>262</v>
      </c>
      <c r="C37" s="29" t="s">
        <v>263</v>
      </c>
      <c r="D37" s="29" t="s">
        <v>264</v>
      </c>
      <c r="E37" s="29" t="s">
        <v>129</v>
      </c>
      <c r="F37" s="35" t="s">
        <v>265</v>
      </c>
      <c r="G37" s="9">
        <v>1000</v>
      </c>
      <c r="H37" s="4" t="s">
        <v>73</v>
      </c>
      <c r="I37" s="32">
        <v>1.5</v>
      </c>
      <c r="J37" s="69" t="s">
        <v>266</v>
      </c>
      <c r="K37" s="4">
        <v>72898</v>
      </c>
      <c r="L37" s="7" t="s">
        <v>74</v>
      </c>
      <c r="M37" s="7" t="s">
        <v>74</v>
      </c>
      <c r="N37" s="7" t="s">
        <v>75</v>
      </c>
      <c r="O37" s="6">
        <v>45420</v>
      </c>
      <c r="P37" s="6">
        <v>45421</v>
      </c>
      <c r="Q37" s="7" t="s">
        <v>267</v>
      </c>
      <c r="R37" s="7" t="s">
        <v>87</v>
      </c>
      <c r="S37" s="7" t="s">
        <v>76</v>
      </c>
      <c r="T37" s="4" t="s">
        <v>260</v>
      </c>
      <c r="U37" s="4" t="s">
        <v>268</v>
      </c>
      <c r="V37" s="9">
        <v>1500</v>
      </c>
      <c r="W37" s="9">
        <v>1500</v>
      </c>
      <c r="X37" s="76">
        <f t="shared" si="0"/>
        <v>0</v>
      </c>
      <c r="Y37" s="9"/>
      <c r="Z37" s="4"/>
      <c r="AA37" s="7" t="s">
        <v>154</v>
      </c>
      <c r="AB37" s="9">
        <f>6872.25+1658.09</f>
        <v>8530.34</v>
      </c>
      <c r="AC37" s="9">
        <f>AB37+W37</f>
        <v>10030.34</v>
      </c>
      <c r="AD37" s="11" t="s">
        <v>269</v>
      </c>
      <c r="AE37" s="7" t="s">
        <v>270</v>
      </c>
      <c r="AF37" s="4"/>
    </row>
    <row r="38" spans="1:32" ht="114.75" x14ac:dyDescent="0.25">
      <c r="A38" s="4">
        <v>20</v>
      </c>
      <c r="B38" s="33" t="s">
        <v>272</v>
      </c>
      <c r="C38" s="29" t="s">
        <v>271</v>
      </c>
      <c r="D38" s="29" t="s">
        <v>264</v>
      </c>
      <c r="E38" s="29" t="s">
        <v>273</v>
      </c>
      <c r="F38" s="35" t="s">
        <v>274</v>
      </c>
      <c r="G38" s="9">
        <v>1000</v>
      </c>
      <c r="H38" s="4" t="s">
        <v>73</v>
      </c>
      <c r="I38" s="36"/>
      <c r="J38" s="69" t="s">
        <v>275</v>
      </c>
      <c r="K38" s="4">
        <v>712944</v>
      </c>
      <c r="L38" s="7" t="s">
        <v>78</v>
      </c>
      <c r="M38" s="7" t="s">
        <v>99</v>
      </c>
      <c r="N38" s="7" t="s">
        <v>257</v>
      </c>
      <c r="O38" s="6">
        <v>45420</v>
      </c>
      <c r="P38" s="6">
        <v>45421</v>
      </c>
      <c r="Q38" s="7" t="s">
        <v>230</v>
      </c>
      <c r="R38" s="7" t="s">
        <v>276</v>
      </c>
      <c r="S38" s="7" t="s">
        <v>76</v>
      </c>
      <c r="T38" s="4" t="s">
        <v>277</v>
      </c>
      <c r="U38" s="36">
        <v>60010094</v>
      </c>
      <c r="V38" s="9">
        <v>1500</v>
      </c>
      <c r="W38" s="9">
        <v>1500</v>
      </c>
      <c r="X38" s="76">
        <f t="shared" si="0"/>
        <v>0</v>
      </c>
      <c r="Y38" s="9"/>
      <c r="Z38" s="4"/>
      <c r="AA38" s="7" t="s">
        <v>154</v>
      </c>
      <c r="AB38" s="9">
        <f>6744.78+1738.05</f>
        <v>8482.83</v>
      </c>
      <c r="AC38" s="9">
        <f>AB38+W38</f>
        <v>9982.83</v>
      </c>
      <c r="AD38" s="11" t="s">
        <v>278</v>
      </c>
      <c r="AE38" s="7" t="s">
        <v>107</v>
      </c>
      <c r="AF38" s="4"/>
    </row>
    <row r="39" spans="1:32" ht="63.75" x14ac:dyDescent="0.25">
      <c r="A39" s="4">
        <v>21</v>
      </c>
      <c r="B39" s="33" t="s">
        <v>325</v>
      </c>
      <c r="C39" s="29" t="s">
        <v>315</v>
      </c>
      <c r="D39" s="29" t="s">
        <v>316</v>
      </c>
      <c r="E39" s="29" t="s">
        <v>286</v>
      </c>
      <c r="F39" s="35" t="s">
        <v>317</v>
      </c>
      <c r="G39" s="9">
        <v>413.66</v>
      </c>
      <c r="H39" s="4" t="s">
        <v>288</v>
      </c>
      <c r="I39" s="36">
        <v>0.5</v>
      </c>
      <c r="J39" s="69" t="s">
        <v>319</v>
      </c>
      <c r="K39" s="4">
        <v>714738</v>
      </c>
      <c r="L39" s="7" t="s">
        <v>78</v>
      </c>
      <c r="M39" s="7" t="s">
        <v>320</v>
      </c>
      <c r="N39" s="7" t="s">
        <v>321</v>
      </c>
      <c r="O39" s="6">
        <v>45408</v>
      </c>
      <c r="P39" s="6">
        <v>45408</v>
      </c>
      <c r="Q39" s="7" t="s">
        <v>322</v>
      </c>
      <c r="R39" s="7" t="s">
        <v>84</v>
      </c>
      <c r="S39" s="7" t="s">
        <v>76</v>
      </c>
      <c r="T39" s="4" t="s">
        <v>318</v>
      </c>
      <c r="U39" s="36" t="s">
        <v>323</v>
      </c>
      <c r="V39" s="9">
        <v>206.83</v>
      </c>
      <c r="W39" s="9">
        <v>206.83</v>
      </c>
      <c r="X39" s="76">
        <f t="shared" si="0"/>
        <v>0</v>
      </c>
      <c r="Y39" s="9"/>
      <c r="Z39" s="4"/>
      <c r="AA39" s="7"/>
      <c r="AB39" s="9"/>
      <c r="AC39" s="9"/>
      <c r="AD39" s="11"/>
      <c r="AE39" s="7"/>
      <c r="AF39" s="4" t="s">
        <v>324</v>
      </c>
    </row>
    <row r="40" spans="1:32" ht="63.75" x14ac:dyDescent="0.25">
      <c r="A40" s="4">
        <v>22</v>
      </c>
      <c r="B40" s="33" t="s">
        <v>326</v>
      </c>
      <c r="C40" s="29" t="s">
        <v>327</v>
      </c>
      <c r="D40" s="29" t="s">
        <v>328</v>
      </c>
      <c r="E40" s="29" t="s">
        <v>329</v>
      </c>
      <c r="F40" s="35" t="s">
        <v>317</v>
      </c>
      <c r="G40" s="9">
        <v>413.66</v>
      </c>
      <c r="H40" s="4" t="s">
        <v>288</v>
      </c>
      <c r="I40" s="37">
        <v>0.5</v>
      </c>
      <c r="J40" s="69" t="s">
        <v>330</v>
      </c>
      <c r="K40" s="4">
        <v>713517</v>
      </c>
      <c r="L40" s="7" t="s">
        <v>78</v>
      </c>
      <c r="M40" s="7"/>
      <c r="N40" s="7" t="s">
        <v>321</v>
      </c>
      <c r="O40" s="6">
        <v>45408</v>
      </c>
      <c r="P40" s="6">
        <v>45408</v>
      </c>
      <c r="Q40" s="7" t="s">
        <v>322</v>
      </c>
      <c r="R40" s="7" t="s">
        <v>84</v>
      </c>
      <c r="S40" s="7" t="s">
        <v>76</v>
      </c>
      <c r="T40" s="4" t="s">
        <v>318</v>
      </c>
      <c r="U40" s="36" t="s">
        <v>323</v>
      </c>
      <c r="V40" s="9">
        <v>206.83</v>
      </c>
      <c r="W40" s="9">
        <v>206.83</v>
      </c>
      <c r="X40" s="76">
        <f t="shared" si="0"/>
        <v>0</v>
      </c>
      <c r="Y40" s="9"/>
      <c r="Z40" s="4"/>
      <c r="AA40" s="7"/>
      <c r="AB40" s="9"/>
      <c r="AC40" s="9"/>
      <c r="AD40" s="11"/>
      <c r="AE40" s="7"/>
      <c r="AF40" s="4" t="s">
        <v>324</v>
      </c>
    </row>
    <row r="41" spans="1:32" ht="63.75" x14ac:dyDescent="0.25">
      <c r="A41" s="4">
        <v>23</v>
      </c>
      <c r="B41" s="33" t="s">
        <v>331</v>
      </c>
      <c r="C41" s="29" t="s">
        <v>332</v>
      </c>
      <c r="D41" s="29" t="s">
        <v>328</v>
      </c>
      <c r="E41" s="29" t="s">
        <v>273</v>
      </c>
      <c r="F41" s="35" t="s">
        <v>317</v>
      </c>
      <c r="G41" s="9">
        <v>413.66</v>
      </c>
      <c r="H41" s="4" t="s">
        <v>288</v>
      </c>
      <c r="I41" s="37">
        <v>0.5</v>
      </c>
      <c r="J41" s="69" t="s">
        <v>333</v>
      </c>
      <c r="K41" s="4">
        <v>2267</v>
      </c>
      <c r="L41" s="7" t="s">
        <v>78</v>
      </c>
      <c r="M41" s="7"/>
      <c r="N41" s="7" t="s">
        <v>321</v>
      </c>
      <c r="O41" s="6">
        <v>45408</v>
      </c>
      <c r="P41" s="6">
        <v>45408</v>
      </c>
      <c r="Q41" s="7" t="s">
        <v>322</v>
      </c>
      <c r="R41" s="7" t="s">
        <v>84</v>
      </c>
      <c r="S41" s="7" t="s">
        <v>76</v>
      </c>
      <c r="T41" s="4" t="s">
        <v>318</v>
      </c>
      <c r="U41" s="36" t="s">
        <v>323</v>
      </c>
      <c r="V41" s="9">
        <v>206.83</v>
      </c>
      <c r="W41" s="9">
        <v>206.83</v>
      </c>
      <c r="X41" s="76">
        <f t="shared" si="0"/>
        <v>0</v>
      </c>
      <c r="Y41" s="9"/>
      <c r="Z41" s="4"/>
      <c r="AA41" s="7"/>
      <c r="AB41" s="9"/>
      <c r="AC41" s="9"/>
      <c r="AD41" s="11"/>
      <c r="AE41" s="7"/>
      <c r="AF41" s="4" t="s">
        <v>324</v>
      </c>
    </row>
    <row r="42" spans="1:32" ht="63.75" x14ac:dyDescent="0.25">
      <c r="A42" s="4">
        <v>24</v>
      </c>
      <c r="B42" s="33" t="s">
        <v>334</v>
      </c>
      <c r="C42" s="29" t="s">
        <v>335</v>
      </c>
      <c r="D42" s="29" t="s">
        <v>316</v>
      </c>
      <c r="E42" s="29" t="s">
        <v>329</v>
      </c>
      <c r="F42" s="35" t="s">
        <v>317</v>
      </c>
      <c r="G42" s="9">
        <v>413.66</v>
      </c>
      <c r="H42" s="4" t="s">
        <v>288</v>
      </c>
      <c r="I42" s="37">
        <v>0.5</v>
      </c>
      <c r="J42" s="69" t="s">
        <v>336</v>
      </c>
      <c r="K42" s="4">
        <v>714603</v>
      </c>
      <c r="L42" s="7" t="s">
        <v>78</v>
      </c>
      <c r="M42" s="7"/>
      <c r="N42" s="7" t="s">
        <v>321</v>
      </c>
      <c r="O42" s="6">
        <v>45408</v>
      </c>
      <c r="P42" s="6">
        <v>45408</v>
      </c>
      <c r="Q42" s="7" t="s">
        <v>322</v>
      </c>
      <c r="R42" s="7" t="s">
        <v>84</v>
      </c>
      <c r="S42" s="7" t="s">
        <v>76</v>
      </c>
      <c r="T42" s="4" t="s">
        <v>318</v>
      </c>
      <c r="U42" s="36" t="s">
        <v>323</v>
      </c>
      <c r="V42" s="9">
        <v>206.83</v>
      </c>
      <c r="W42" s="9">
        <v>206.83</v>
      </c>
      <c r="X42" s="76">
        <f t="shared" si="0"/>
        <v>0</v>
      </c>
      <c r="Y42" s="9"/>
      <c r="Z42" s="4"/>
      <c r="AA42" s="7"/>
      <c r="AB42" s="9"/>
      <c r="AC42" s="9"/>
      <c r="AD42" s="11"/>
      <c r="AE42" s="7"/>
      <c r="AF42" s="4" t="s">
        <v>324</v>
      </c>
    </row>
    <row r="43" spans="1:32" ht="153" x14ac:dyDescent="0.25">
      <c r="A43" s="4">
        <v>25</v>
      </c>
      <c r="B43" s="33" t="s">
        <v>299</v>
      </c>
      <c r="C43" s="29" t="s">
        <v>284</v>
      </c>
      <c r="D43" s="29" t="s">
        <v>285</v>
      </c>
      <c r="E43" s="29" t="s">
        <v>286</v>
      </c>
      <c r="F43" s="35" t="s">
        <v>287</v>
      </c>
      <c r="G43" s="9">
        <v>413.66</v>
      </c>
      <c r="H43" s="4" t="s">
        <v>288</v>
      </c>
      <c r="I43" s="32" t="s">
        <v>289</v>
      </c>
      <c r="J43" s="69" t="s">
        <v>297</v>
      </c>
      <c r="K43" s="4"/>
      <c r="L43" s="7" t="s">
        <v>78</v>
      </c>
      <c r="M43" s="7" t="s">
        <v>290</v>
      </c>
      <c r="N43" s="7" t="s">
        <v>291</v>
      </c>
      <c r="O43" s="6" t="s">
        <v>280</v>
      </c>
      <c r="P43" s="6" t="s">
        <v>281</v>
      </c>
      <c r="Q43" s="7" t="s">
        <v>292</v>
      </c>
      <c r="R43" s="7" t="s">
        <v>293</v>
      </c>
      <c r="S43" s="7" t="s">
        <v>76</v>
      </c>
      <c r="T43" s="36" t="s">
        <v>295</v>
      </c>
      <c r="U43" s="4" t="s">
        <v>294</v>
      </c>
      <c r="V43" s="9">
        <v>1447.81</v>
      </c>
      <c r="W43" s="9">
        <f>V43</f>
        <v>1447.81</v>
      </c>
      <c r="X43" s="76">
        <f t="shared" si="0"/>
        <v>0</v>
      </c>
      <c r="Y43" s="9"/>
      <c r="Z43" s="4"/>
      <c r="AA43" s="7" t="s">
        <v>154</v>
      </c>
      <c r="AB43" s="9">
        <f>6645.36</f>
        <v>6645.36</v>
      </c>
      <c r="AC43" s="9">
        <f>AB43+W43</f>
        <v>8093.17</v>
      </c>
      <c r="AD43" s="11"/>
      <c r="AE43" s="7"/>
      <c r="AF43" s="4" t="s">
        <v>296</v>
      </c>
    </row>
    <row r="44" spans="1:32" ht="25.5" x14ac:dyDescent="0.25">
      <c r="A44" s="4">
        <v>26</v>
      </c>
      <c r="B44" s="33" t="s">
        <v>308</v>
      </c>
      <c r="C44" s="29" t="s">
        <v>309</v>
      </c>
      <c r="D44" s="29" t="s">
        <v>310</v>
      </c>
      <c r="E44" s="29" t="s">
        <v>286</v>
      </c>
      <c r="F44" s="35" t="s">
        <v>311</v>
      </c>
      <c r="G44" s="9">
        <v>1000</v>
      </c>
      <c r="H44" s="4" t="s">
        <v>288</v>
      </c>
      <c r="I44" s="32">
        <v>1</v>
      </c>
      <c r="J44" s="69" t="s">
        <v>275</v>
      </c>
      <c r="K44" s="4">
        <v>712944</v>
      </c>
      <c r="L44" s="7" t="s">
        <v>78</v>
      </c>
      <c r="M44" s="7" t="s">
        <v>99</v>
      </c>
      <c r="N44" s="7" t="s">
        <v>257</v>
      </c>
      <c r="O44" s="6">
        <v>45431</v>
      </c>
      <c r="P44" s="6" t="s">
        <v>282</v>
      </c>
      <c r="Q44" s="7" t="s">
        <v>292</v>
      </c>
      <c r="R44" s="7" t="s">
        <v>276</v>
      </c>
      <c r="S44" s="7" t="s">
        <v>76</v>
      </c>
      <c r="T44" s="36" t="s">
        <v>312</v>
      </c>
      <c r="U44" s="4" t="s">
        <v>313</v>
      </c>
      <c r="V44" s="9">
        <v>1500</v>
      </c>
      <c r="W44" s="9">
        <v>1500</v>
      </c>
      <c r="X44" s="76">
        <f t="shared" si="0"/>
        <v>0</v>
      </c>
      <c r="Y44" s="9"/>
      <c r="Z44" s="4"/>
      <c r="AA44" s="7" t="str">
        <f>AA43</f>
        <v xml:space="preserve">CONTRATO WEB Nº 4197/2024 </v>
      </c>
      <c r="AB44" s="9">
        <f>3997.54+3656.93+530.51</f>
        <v>8184.98</v>
      </c>
      <c r="AC44" s="9">
        <f>AB44+W44</f>
        <v>9684.98</v>
      </c>
      <c r="AD44" s="11" t="s">
        <v>314</v>
      </c>
      <c r="AE44" s="7" t="s">
        <v>107</v>
      </c>
      <c r="AF44" s="4"/>
    </row>
    <row r="45" spans="1:32" ht="89.25" x14ac:dyDescent="0.25">
      <c r="A45" s="4">
        <v>27</v>
      </c>
      <c r="B45" s="33" t="s">
        <v>298</v>
      </c>
      <c r="C45" s="29" t="s">
        <v>300</v>
      </c>
      <c r="D45" s="29" t="s">
        <v>301</v>
      </c>
      <c r="E45" s="29" t="s">
        <v>302</v>
      </c>
      <c r="F45" s="35" t="s">
        <v>303</v>
      </c>
      <c r="G45" s="9">
        <v>1000</v>
      </c>
      <c r="H45" s="4" t="s">
        <v>288</v>
      </c>
      <c r="I45" s="32">
        <v>1</v>
      </c>
      <c r="J45" s="69" t="s">
        <v>255</v>
      </c>
      <c r="K45" s="4">
        <v>72898</v>
      </c>
      <c r="L45" s="7" t="s">
        <v>74</v>
      </c>
      <c r="M45" s="7" t="s">
        <v>74</v>
      </c>
      <c r="N45" s="7" t="s">
        <v>75</v>
      </c>
      <c r="O45" s="6" t="s">
        <v>304</v>
      </c>
      <c r="P45" s="6" t="s">
        <v>304</v>
      </c>
      <c r="Q45" s="7" t="s">
        <v>338</v>
      </c>
      <c r="R45" s="7" t="s">
        <v>293</v>
      </c>
      <c r="S45" s="7" t="s">
        <v>76</v>
      </c>
      <c r="T45" s="36" t="s">
        <v>305</v>
      </c>
      <c r="U45" s="4" t="s">
        <v>306</v>
      </c>
      <c r="V45" s="9">
        <v>1000</v>
      </c>
      <c r="W45" s="9">
        <v>1000</v>
      </c>
      <c r="X45" s="76">
        <f t="shared" si="0"/>
        <v>0</v>
      </c>
      <c r="Y45" s="9"/>
      <c r="Z45" s="4"/>
      <c r="AA45" s="7" t="s">
        <v>283</v>
      </c>
      <c r="AB45" s="9">
        <f>4082.46+3656.93</f>
        <v>7739.3899999999994</v>
      </c>
      <c r="AC45" s="9">
        <f>AB45+W45</f>
        <v>8739.39</v>
      </c>
      <c r="AD45" s="11" t="s">
        <v>307</v>
      </c>
      <c r="AE45" s="7" t="s">
        <v>107</v>
      </c>
      <c r="AF45" s="4"/>
    </row>
    <row r="46" spans="1:32" ht="63.75" x14ac:dyDescent="0.25">
      <c r="A46" s="4">
        <v>28</v>
      </c>
      <c r="B46" s="33" t="s">
        <v>339</v>
      </c>
      <c r="C46" s="29" t="s">
        <v>340</v>
      </c>
      <c r="D46" s="29" t="s">
        <v>341</v>
      </c>
      <c r="E46" s="29" t="s">
        <v>302</v>
      </c>
      <c r="F46" s="35" t="s">
        <v>342</v>
      </c>
      <c r="G46" s="9">
        <v>1000</v>
      </c>
      <c r="H46" s="4" t="s">
        <v>73</v>
      </c>
      <c r="I46" s="32">
        <v>2.5</v>
      </c>
      <c r="J46" s="69" t="s">
        <v>343</v>
      </c>
      <c r="K46" s="4">
        <v>712893</v>
      </c>
      <c r="L46" s="7" t="s">
        <v>74</v>
      </c>
      <c r="M46" s="7" t="s">
        <v>74</v>
      </c>
      <c r="N46" s="7" t="s">
        <v>75</v>
      </c>
      <c r="O46" s="6" t="s">
        <v>344</v>
      </c>
      <c r="P46" s="6" t="s">
        <v>345</v>
      </c>
      <c r="Q46" s="7" t="s">
        <v>267</v>
      </c>
      <c r="R46" s="7" t="s">
        <v>293</v>
      </c>
      <c r="S46" s="7" t="s">
        <v>76</v>
      </c>
      <c r="T46" s="36" t="s">
        <v>346</v>
      </c>
      <c r="U46" s="4" t="s">
        <v>347</v>
      </c>
      <c r="V46" s="9">
        <v>2500</v>
      </c>
      <c r="W46" s="9">
        <v>2500</v>
      </c>
      <c r="X46" s="76">
        <f t="shared" si="0"/>
        <v>0</v>
      </c>
      <c r="Y46" s="9"/>
      <c r="Z46" s="4"/>
      <c r="AA46" s="7" t="s">
        <v>348</v>
      </c>
      <c r="AB46" s="9">
        <f>4570.23+3920.54</f>
        <v>8490.77</v>
      </c>
      <c r="AC46" s="9">
        <f>AB46+W46</f>
        <v>10990.77</v>
      </c>
      <c r="AD46" s="11"/>
      <c r="AE46" s="7" t="str">
        <f>AE45</f>
        <v xml:space="preserve">DEPARTAMENTO DE CONTABILIDADE </v>
      </c>
      <c r="AF46" s="4"/>
    </row>
    <row r="47" spans="1:32" ht="51" x14ac:dyDescent="0.25">
      <c r="A47" s="4">
        <v>29</v>
      </c>
      <c r="B47" s="33" t="s">
        <v>349</v>
      </c>
      <c r="C47" s="29" t="s">
        <v>350</v>
      </c>
      <c r="D47" s="29" t="s">
        <v>351</v>
      </c>
      <c r="E47" s="29" t="s">
        <v>352</v>
      </c>
      <c r="F47" s="35" t="s">
        <v>353</v>
      </c>
      <c r="G47" s="9">
        <v>1000</v>
      </c>
      <c r="H47" s="4" t="s">
        <v>73</v>
      </c>
      <c r="I47" s="32">
        <v>2.5</v>
      </c>
      <c r="J47" s="69" t="s">
        <v>354</v>
      </c>
      <c r="K47" s="4" t="s">
        <v>88</v>
      </c>
      <c r="L47" s="7" t="s">
        <v>78</v>
      </c>
      <c r="M47" s="7" t="s">
        <v>99</v>
      </c>
      <c r="N47" s="7" t="s">
        <v>257</v>
      </c>
      <c r="O47" s="6" t="s">
        <v>344</v>
      </c>
      <c r="P47" s="6" t="s">
        <v>345</v>
      </c>
      <c r="Q47" s="7" t="s">
        <v>267</v>
      </c>
      <c r="R47" s="7" t="s">
        <v>293</v>
      </c>
      <c r="S47" s="7" t="s">
        <v>76</v>
      </c>
      <c r="T47" s="36" t="s">
        <v>355</v>
      </c>
      <c r="U47" s="4" t="s">
        <v>356</v>
      </c>
      <c r="V47" s="9">
        <v>2500</v>
      </c>
      <c r="W47" s="9">
        <v>2500</v>
      </c>
      <c r="X47" s="76">
        <f t="shared" si="0"/>
        <v>0</v>
      </c>
      <c r="Y47" s="9"/>
      <c r="Z47" s="4"/>
      <c r="AA47" s="7" t="s">
        <v>348</v>
      </c>
      <c r="AB47" s="9">
        <f>AB46</f>
        <v>8490.77</v>
      </c>
      <c r="AC47" s="9">
        <f>AB47-W47</f>
        <v>5990.77</v>
      </c>
      <c r="AD47" s="11" t="s">
        <v>357</v>
      </c>
      <c r="AE47" s="7" t="str">
        <f>AE45</f>
        <v xml:space="preserve">DEPARTAMENTO DE CONTABILIDADE </v>
      </c>
      <c r="AF47" s="4"/>
    </row>
    <row r="48" spans="1:32" ht="89.25" x14ac:dyDescent="0.25">
      <c r="A48" s="4">
        <v>30</v>
      </c>
      <c r="B48" s="33" t="s">
        <v>358</v>
      </c>
      <c r="C48" s="29" t="s">
        <v>359</v>
      </c>
      <c r="D48" s="29" t="s">
        <v>360</v>
      </c>
      <c r="E48" s="29" t="s">
        <v>302</v>
      </c>
      <c r="F48" s="35" t="s">
        <v>361</v>
      </c>
      <c r="G48" s="9">
        <v>413.66</v>
      </c>
      <c r="H48" s="4" t="s">
        <v>73</v>
      </c>
      <c r="I48" s="32">
        <v>2.5</v>
      </c>
      <c r="J48" s="69" t="s">
        <v>343</v>
      </c>
      <c r="K48" s="4">
        <v>712893</v>
      </c>
      <c r="L48" s="7" t="s">
        <v>74</v>
      </c>
      <c r="M48" s="7" t="s">
        <v>74</v>
      </c>
      <c r="N48" s="7" t="s">
        <v>75</v>
      </c>
      <c r="O48" s="6" t="s">
        <v>362</v>
      </c>
      <c r="P48" s="6" t="s">
        <v>363</v>
      </c>
      <c r="Q48" s="7" t="s">
        <v>364</v>
      </c>
      <c r="R48" s="7" t="s">
        <v>276</v>
      </c>
      <c r="S48" s="7" t="s">
        <v>76</v>
      </c>
      <c r="T48" s="36" t="s">
        <v>365</v>
      </c>
      <c r="U48" s="12" t="s">
        <v>366</v>
      </c>
      <c r="V48" s="9">
        <v>1034.1500000000001</v>
      </c>
      <c r="W48" s="9">
        <v>1034.1500000000001</v>
      </c>
      <c r="X48" s="76">
        <f t="shared" si="0"/>
        <v>0</v>
      </c>
      <c r="Y48" s="9"/>
      <c r="Z48" s="4"/>
      <c r="AA48" s="7" t="s">
        <v>348</v>
      </c>
      <c r="AB48" s="9">
        <v>5690.16</v>
      </c>
      <c r="AC48" s="9">
        <f>AB48+W48</f>
        <v>6724.3099999999995</v>
      </c>
      <c r="AD48" s="11" t="s">
        <v>357</v>
      </c>
      <c r="AE48" s="7" t="str">
        <f>AE47</f>
        <v xml:space="preserve">DEPARTAMENTO DE CONTABILIDADE </v>
      </c>
      <c r="AF48" s="4"/>
    </row>
    <row r="49" spans="1:32" ht="51" x14ac:dyDescent="0.25">
      <c r="A49" s="4">
        <v>31</v>
      </c>
      <c r="B49" s="33" t="s">
        <v>368</v>
      </c>
      <c r="C49" s="29" t="s">
        <v>369</v>
      </c>
      <c r="D49" s="29" t="s">
        <v>360</v>
      </c>
      <c r="E49" s="29" t="s">
        <v>370</v>
      </c>
      <c r="F49" s="35" t="s">
        <v>371</v>
      </c>
      <c r="G49" s="9">
        <v>413.66</v>
      </c>
      <c r="H49" s="4" t="s">
        <v>73</v>
      </c>
      <c r="I49" s="32">
        <v>2.5</v>
      </c>
      <c r="J49" s="69" t="s">
        <v>354</v>
      </c>
      <c r="K49" s="4" t="s">
        <v>88</v>
      </c>
      <c r="L49" s="7" t="s">
        <v>78</v>
      </c>
      <c r="M49" s="7" t="s">
        <v>99</v>
      </c>
      <c r="N49" s="7" t="s">
        <v>257</v>
      </c>
      <c r="O49" s="6" t="s">
        <v>344</v>
      </c>
      <c r="P49" s="6" t="s">
        <v>345</v>
      </c>
      <c r="Q49" s="7" t="s">
        <v>267</v>
      </c>
      <c r="R49" s="7" t="s">
        <v>293</v>
      </c>
      <c r="S49" s="7" t="s">
        <v>76</v>
      </c>
      <c r="T49" s="36" t="s">
        <v>372</v>
      </c>
      <c r="U49" s="4" t="s">
        <v>373</v>
      </c>
      <c r="V49" s="9">
        <v>1034.1500000000001</v>
      </c>
      <c r="W49" s="9">
        <v>1034.1500000000001</v>
      </c>
      <c r="X49" s="76">
        <f t="shared" si="0"/>
        <v>0</v>
      </c>
      <c r="Y49" s="9"/>
      <c r="Z49" s="4"/>
      <c r="AA49" s="7" t="s">
        <v>348</v>
      </c>
      <c r="AB49" s="9">
        <v>5690.16</v>
      </c>
      <c r="AC49" s="9">
        <f>AB49+W49</f>
        <v>6724.3099999999995</v>
      </c>
      <c r="AD49" s="11" t="s">
        <v>367</v>
      </c>
      <c r="AE49" s="7" t="str">
        <f>AE48</f>
        <v xml:space="preserve">DEPARTAMENTO DE CONTABILIDADE </v>
      </c>
      <c r="AF49" s="4"/>
    </row>
    <row r="50" spans="1:32" ht="51.75" thickBot="1" x14ac:dyDescent="0.3">
      <c r="A50" s="38">
        <v>32</v>
      </c>
      <c r="B50" s="39" t="s">
        <v>122</v>
      </c>
      <c r="C50" s="40" t="s">
        <v>374</v>
      </c>
      <c r="D50" s="40" t="s">
        <v>375</v>
      </c>
      <c r="E50" s="40" t="s">
        <v>376</v>
      </c>
      <c r="F50" s="41" t="s">
        <v>377</v>
      </c>
      <c r="G50" s="78">
        <v>1000</v>
      </c>
      <c r="H50" s="38" t="s">
        <v>73</v>
      </c>
      <c r="I50" s="42" t="s">
        <v>378</v>
      </c>
      <c r="J50" s="70" t="s">
        <v>343</v>
      </c>
      <c r="K50" s="38">
        <v>712893</v>
      </c>
      <c r="L50" s="43" t="s">
        <v>74</v>
      </c>
      <c r="M50" s="43" t="s">
        <v>74</v>
      </c>
      <c r="N50" s="43" t="s">
        <v>75</v>
      </c>
      <c r="O50" s="44" t="s">
        <v>379</v>
      </c>
      <c r="P50" s="44" t="s">
        <v>380</v>
      </c>
      <c r="Q50" s="43" t="s">
        <v>383</v>
      </c>
      <c r="R50" s="43" t="s">
        <v>87</v>
      </c>
      <c r="S50" s="43" t="s">
        <v>76</v>
      </c>
      <c r="T50" s="45" t="s">
        <v>381</v>
      </c>
      <c r="U50" s="38" t="s">
        <v>382</v>
      </c>
      <c r="V50" s="78">
        <v>1500</v>
      </c>
      <c r="W50" s="78">
        <v>1500</v>
      </c>
      <c r="X50" s="76">
        <f t="shared" si="0"/>
        <v>0</v>
      </c>
      <c r="Y50" s="78"/>
      <c r="Z50" s="38"/>
      <c r="AA50" s="43" t="str">
        <f>AA49</f>
        <v>CONTRATO CC Nº 005/2024- T.WEB.Nº 0419/2024 - 01030005/2024</v>
      </c>
      <c r="AB50" s="78">
        <v>7440.96</v>
      </c>
      <c r="AC50" s="78">
        <f>AB50+W50</f>
        <v>8940.9599999999991</v>
      </c>
      <c r="AD50" s="46" t="s">
        <v>367</v>
      </c>
      <c r="AE50" s="43" t="str">
        <f>AE49</f>
        <v xml:space="preserve">DEPARTAMENTO DE CONTABILIDADE </v>
      </c>
      <c r="AF50" s="38"/>
    </row>
    <row r="51" spans="1:32" ht="15.75" customHeight="1" thickBot="1" x14ac:dyDescent="0.3">
      <c r="A51" s="89" t="s">
        <v>384</v>
      </c>
      <c r="B51" s="90"/>
      <c r="C51" s="90"/>
      <c r="D51" s="90"/>
      <c r="E51" s="90"/>
      <c r="F51" s="91"/>
      <c r="G51" s="82">
        <f>SUM(G19:G50)</f>
        <v>25826.02</v>
      </c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52"/>
      <c r="T51" s="53"/>
      <c r="U51" s="53"/>
      <c r="V51" s="85">
        <f>SUM(V19:V50)</f>
        <v>58478.71</v>
      </c>
      <c r="W51" s="85">
        <f>SUM(W19:W50)</f>
        <v>58478.71</v>
      </c>
      <c r="X51" s="85">
        <f>SUM(X19:X50)</f>
        <v>0</v>
      </c>
      <c r="Y51" s="85">
        <f>SUM(Y19:Y50)</f>
        <v>0</v>
      </c>
      <c r="Z51" s="82">
        <f>SUM(Z19:Z50)</f>
        <v>0</v>
      </c>
      <c r="AA51" s="54"/>
      <c r="AB51" s="85">
        <f>SUM(AB19:AB50)</f>
        <v>123496.07000000002</v>
      </c>
      <c r="AC51" s="85">
        <f>SUM(AC19:AC50)</f>
        <v>152095.91999999998</v>
      </c>
      <c r="AD51" s="55"/>
      <c r="AE51" s="55"/>
      <c r="AF51" s="56"/>
    </row>
    <row r="52" spans="1:32" x14ac:dyDescent="0.25">
      <c r="A52" s="57"/>
      <c r="B52" s="57"/>
      <c r="C52" s="57"/>
      <c r="D52" s="58"/>
      <c r="E52" s="58"/>
      <c r="F52" s="47"/>
      <c r="G52" s="79"/>
      <c r="H52" s="58"/>
      <c r="I52" s="58"/>
      <c r="K52" s="58"/>
      <c r="L52" s="58"/>
      <c r="M52" s="58"/>
      <c r="N52" s="58"/>
      <c r="O52" s="58"/>
      <c r="P52" s="58"/>
      <c r="Q52" s="58"/>
      <c r="R52" s="58"/>
      <c r="S52" s="58"/>
      <c r="T52" s="59"/>
      <c r="U52" s="59"/>
      <c r="V52" s="86"/>
      <c r="W52" s="86"/>
      <c r="X52" s="86"/>
      <c r="Y52" s="86"/>
      <c r="Z52" s="61"/>
      <c r="AA52" s="60"/>
      <c r="AB52" s="86"/>
      <c r="AC52" s="86"/>
      <c r="AD52" s="62"/>
      <c r="AE52" s="62"/>
      <c r="AF52" s="47"/>
    </row>
    <row r="53" spans="1:32" s="49" customFormat="1" x14ac:dyDescent="0.25">
      <c r="A53" s="49" t="s">
        <v>70</v>
      </c>
      <c r="V53" s="73"/>
      <c r="W53" s="73"/>
      <c r="X53" s="73"/>
      <c r="Y53" s="73"/>
      <c r="AA53" s="57"/>
      <c r="AB53" s="73"/>
      <c r="AC53" s="73"/>
      <c r="AE53" s="57"/>
    </row>
    <row r="54" spans="1:32" s="49" customFormat="1" x14ac:dyDescent="0.25">
      <c r="A54" s="49" t="s">
        <v>71</v>
      </c>
      <c r="V54" s="73"/>
      <c r="W54" s="73"/>
      <c r="X54" s="73"/>
      <c r="Y54" s="73"/>
      <c r="AA54" s="57"/>
      <c r="AB54" s="73"/>
      <c r="AC54" s="73"/>
      <c r="AE54" s="57"/>
    </row>
    <row r="55" spans="1:32" s="49" customFormat="1" x14ac:dyDescent="0.25">
      <c r="A55" s="49" t="s">
        <v>72</v>
      </c>
      <c r="G55" s="73"/>
      <c r="V55" s="73"/>
      <c r="W55" s="73"/>
      <c r="X55" s="73"/>
      <c r="Y55" s="73"/>
      <c r="AA55" s="57"/>
      <c r="AB55" s="73"/>
      <c r="AC55" s="73"/>
      <c r="AE55" s="57"/>
    </row>
    <row r="56" spans="1:32" s="63" customFormat="1" x14ac:dyDescent="0.25">
      <c r="G56" s="72"/>
      <c r="J56" s="49"/>
      <c r="V56" s="72"/>
      <c r="W56" s="72"/>
      <c r="X56" s="72"/>
      <c r="Y56" s="72"/>
      <c r="AA56" s="83"/>
      <c r="AB56" s="72"/>
      <c r="AC56" s="72"/>
      <c r="AE56" s="83"/>
    </row>
    <row r="57" spans="1:32" s="63" customFormat="1" x14ac:dyDescent="0.25">
      <c r="G57" s="72"/>
      <c r="J57" s="49"/>
      <c r="V57" s="72"/>
      <c r="W57" s="72"/>
      <c r="X57" s="72"/>
      <c r="Y57" s="72"/>
      <c r="AA57" s="83"/>
      <c r="AB57" s="72"/>
      <c r="AC57" s="72"/>
      <c r="AE57" s="83"/>
    </row>
    <row r="68" spans="24:24" x14ac:dyDescent="0.25">
      <c r="X68" s="80">
        <f>X63-X66</f>
        <v>0</v>
      </c>
    </row>
  </sheetData>
  <dataConsolidate/>
  <mergeCells count="33">
    <mergeCell ref="O16:O17"/>
    <mergeCell ref="S16:S17"/>
    <mergeCell ref="A51:F51"/>
    <mergeCell ref="AD15:AE16"/>
    <mergeCell ref="AF15:AF17"/>
    <mergeCell ref="B15:I15"/>
    <mergeCell ref="S15:AC15"/>
    <mergeCell ref="U16:U17"/>
    <mergeCell ref="H16:H17"/>
    <mergeCell ref="AA16:AA17"/>
    <mergeCell ref="AB16:AB17"/>
    <mergeCell ref="AC16:AC17"/>
    <mergeCell ref="V16:Z16"/>
    <mergeCell ref="T16:T17"/>
    <mergeCell ref="G16:G17"/>
    <mergeCell ref="M16:M17"/>
    <mergeCell ref="N16:N17"/>
    <mergeCell ref="K16:K17"/>
    <mergeCell ref="A14:AF14"/>
    <mergeCell ref="D16:D17"/>
    <mergeCell ref="E16:E17"/>
    <mergeCell ref="P16:P17"/>
    <mergeCell ref="Q16:Q17"/>
    <mergeCell ref="R16:R17"/>
    <mergeCell ref="C16:C17"/>
    <mergeCell ref="L16:L17"/>
    <mergeCell ref="J16:J17"/>
    <mergeCell ref="I16:I17"/>
    <mergeCell ref="A15:A18"/>
    <mergeCell ref="J15:N15"/>
    <mergeCell ref="O15:R15"/>
    <mergeCell ref="F16:F17"/>
    <mergeCell ref="B16:B17"/>
  </mergeCells>
  <phoneticPr fontId="2" type="noConversion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SMCC DIÁRIAS SERVIDOR 06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2023-02-07T14:50:14Z</cp:lastPrinted>
  <dcterms:created xsi:type="dcterms:W3CDTF">2013-10-11T22:14:02Z</dcterms:created>
  <dcterms:modified xsi:type="dcterms:W3CDTF">2024-08-08T13:32:37Z</dcterms:modified>
</cp:coreProperties>
</file>