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0" yWindow="0" windowWidth="28800" windowHeight="12210" tabRatio="779"/>
  </bookViews>
  <sheets>
    <sheet name="SEFIN DIÁRIAS SERVIDOR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AC28" i="1" l="1"/>
  <c r="X28" i="1"/>
  <c r="W27" i="1" l="1"/>
  <c r="AC27" i="1" s="1"/>
  <c r="AC26" i="1"/>
  <c r="X26" i="1"/>
  <c r="X27" i="1" l="1"/>
  <c r="AC25" i="1"/>
  <c r="X25" i="1"/>
  <c r="AC24" i="1"/>
  <c r="X24" i="1"/>
  <c r="AC23" i="1"/>
  <c r="X23" i="1"/>
  <c r="X22" i="1"/>
  <c r="AC21" i="1"/>
  <c r="X21" i="1"/>
  <c r="AC20" i="1"/>
  <c r="AC18" i="1"/>
  <c r="X18" i="1"/>
  <c r="Z29" i="1"/>
  <c r="AB29" i="1"/>
  <c r="X17" i="1"/>
  <c r="Y29" i="1"/>
  <c r="V29" i="1"/>
  <c r="AC22" i="1" l="1"/>
  <c r="W29" i="1"/>
  <c r="AC19" i="1"/>
  <c r="AC17" i="1"/>
  <c r="X20" i="1"/>
  <c r="X19" i="1"/>
  <c r="X29" i="1" l="1"/>
  <c r="AC29" i="1"/>
</calcChain>
</file>

<file path=xl/sharedStrings.xml><?xml version="1.0" encoding="utf-8"?>
<sst xmlns="http://schemas.openxmlformats.org/spreadsheetml/2006/main" count="303" uniqueCount="170">
  <si>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</si>
  <si>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</si>
  <si>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</si>
  <si>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</si>
  <si>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</si>
  <si>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</si>
  <si>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</si>
  <si>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</si>
  <si>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</si>
  <si>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</si>
  <si>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</si>
  <si>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</si>
  <si>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</si>
  <si>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</si>
  <si>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</si>
  <si>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</si>
  <si>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</si>
  <si>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</si>
  <si>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</si>
  <si>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</si>
  <si>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</si>
  <si>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</si>
  <si>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</si>
  <si>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</si>
  <si>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</si>
  <si>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</si>
  <si>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</si>
  <si>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</si>
  <si>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</si>
  <si>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</si>
  <si>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</si>
  <si>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</si>
  <si>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</si>
  <si>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</si>
  <si>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</si>
  <si>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</si>
  <si>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</si>
  <si>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</si>
  <si>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</si>
  <si>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</si>
  <si>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</si>
  <si>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</si>
  <si>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</si>
  <si>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</si>
  <si>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</si>
  <si>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 xml:space="preserve"> 01.009.001.000 - SECRETARIA MUNICIPAL DE FINANÇAS - SEFIN</t>
  </si>
  <si>
    <t>Nome do responsável pela elaboração: Weverton D´avila de Farias</t>
  </si>
  <si>
    <t>Nome do titular do Órgão/Entidade/Fundo (no exercício do cargo): Wilson José das Chagas Sena Leite</t>
  </si>
  <si>
    <t>3404/2025</t>
  </si>
  <si>
    <t>010/2025</t>
  </si>
  <si>
    <t>Participar da Reunião do Fórum Nacional de Secretários Municipais de Finanças e Fazenda de 2025, realizada pela Frente Nacional de Prefeitas e Prefeitos, que acontecerá no dia 10 de fevereiro de 2025</t>
  </si>
  <si>
    <t>Classe II</t>
  </si>
  <si>
    <t>1 ½</t>
  </si>
  <si>
    <t>WILSON JOSE DAS CHAGAS SENA LEITE</t>
  </si>
  <si>
    <t>EFETIVO</t>
  </si>
  <si>
    <t>SECRETÁRIO SEFIN</t>
  </si>
  <si>
    <t>SEFIN/GABINETE</t>
  </si>
  <si>
    <t>Aéreo</t>
  </si>
  <si>
    <t>3.3.90.14.00.00.00</t>
  </si>
  <si>
    <t>RIO BRANCO - ACRE/ BRASILIA - DISTRITO FEDERAL/RIO BRANCO - ACRE</t>
  </si>
  <si>
    <t>RP</t>
  </si>
  <si>
    <t>090010034/2025</t>
  </si>
  <si>
    <t>090010011/2025</t>
  </si>
  <si>
    <t>01080026/2024</t>
  </si>
  <si>
    <t>21/02/2025</t>
  </si>
  <si>
    <t>Comprovada</t>
  </si>
  <si>
    <t>24/02/2025</t>
  </si>
  <si>
    <t>SEBASTIAO BOCALOM RODRIGUES</t>
  </si>
  <si>
    <t>4209/2025</t>
  </si>
  <si>
    <t>013/2025</t>
  </si>
  <si>
    <t>Assessorar o Exmo. Sr. Prefeito de Rio Branco/AC, em agenda institucional junto ao Banco Nacional de Desenvolmento Econômico e Social - BNDES, no dia 17 de fevereiro de 2025.</t>
  </si>
  <si>
    <t>RIO BRANCO - ACRE/ RIO DE JANEIRO - RJ/RIO BRANCO - ACRE</t>
  </si>
  <si>
    <t>Classe I</t>
  </si>
  <si>
    <t>090010037/2025</t>
  </si>
  <si>
    <t>090010016/2025</t>
  </si>
  <si>
    <t>25/02/2025</t>
  </si>
  <si>
    <t>26/02/2025</t>
  </si>
  <si>
    <t>7827/2025</t>
  </si>
  <si>
    <t>HÉBER LUCAS MAFFI</t>
  </si>
  <si>
    <t>WELTON CAMARGO MIRANDA</t>
  </si>
  <si>
    <t>038/2025</t>
  </si>
  <si>
    <t>037/2025</t>
  </si>
  <si>
    <t>CONTADOR</t>
  </si>
  <si>
    <t>SEFIN/CONTABILIDADE</t>
  </si>
  <si>
    <t>Participar da XXX Semana Contábil e Fiscal para Estados e Municípios – SECOFEM, com objetivo principal de promover a reciclagem, o aperfeiçoamento e a geração de conhecimentos em Contabilidade Aplicada ao Setor Público, Demonstrativos Fiscais e outros temas cruciais para a gestão financeira eficiente no âmbito estadual e municipal, nos dias 24 a 28 de março de 2025, na cidade de São Paulo</t>
  </si>
  <si>
    <t>5 ½</t>
  </si>
  <si>
    <t>Classe III</t>
  </si>
  <si>
    <t>RIO BRANCO - ACRE/ SÃO PAULO - SP /RIO BRANCO - ACRE</t>
  </si>
  <si>
    <t>090010047/2025</t>
  </si>
  <si>
    <t>090010031/2025</t>
  </si>
  <si>
    <t>090010048/2025</t>
  </si>
  <si>
    <t>090010032/2025</t>
  </si>
  <si>
    <t>31/03/2025</t>
  </si>
  <si>
    <t>07/04/2025</t>
  </si>
  <si>
    <t>7845/2025</t>
  </si>
  <si>
    <t>043/2025</t>
  </si>
  <si>
    <t>Participar da 1ª Assembleia Geral Ordinária da ABRASF, realizada pela Associação Brasileira das Secretarias de Finanças das Capitais – ABRASF, nos dias 27 e 28 de março de 2025, na cidade de Brasília –DF.</t>
  </si>
  <si>
    <t>2 ½</t>
  </si>
  <si>
    <t>090010050/2025</t>
  </si>
  <si>
    <t>090010035/2025</t>
  </si>
  <si>
    <t>27/03/2025</t>
  </si>
  <si>
    <t>11338/2025</t>
  </si>
  <si>
    <t>081/2025</t>
  </si>
  <si>
    <t>Participar do Seminário “Tesouro Estadual do Espírito Santo”, como fito de ministrar – Painel “Gestão Fiscal Municipal – Diretrizes e Estratégias para o Início de Mandato”, no dia 15 de maio de 2025, na cidade de Vitória/ES.</t>
  </si>
  <si>
    <t>RIO BRANCO - ACRE/ VITÓRIA - ESPIRITO SANTOS/RIO BRANCO - ACRE</t>
  </si>
  <si>
    <t>090010059/2025</t>
  </si>
  <si>
    <t>090010072/2025</t>
  </si>
  <si>
    <t>12/05/2025</t>
  </si>
  <si>
    <t>26/05/2025</t>
  </si>
  <si>
    <t>15729/2025</t>
  </si>
  <si>
    <t>114/2025</t>
  </si>
  <si>
    <t>JOSÉ ADRIANO XIMENDES COSTA</t>
  </si>
  <si>
    <t>CARGO EM COMISSÃO</t>
  </si>
  <si>
    <t>DIRETOR DE GERENCIAMENTO DE CONVÊNIOS</t>
  </si>
  <si>
    <t>Participar do X Fórum Nacional das Transferências e Parcerias da União, nos dias 03 a 05 de junho de 2025, que como objetivo promover o fortalecimento da governança, da melhoria da gestão e do controle, bem como apresentar e discutir as inovações e experiências empreendidas no âmbito das transferências de recursos públicos, aprimorando, assim, a execução de políticas públicas, com vistas à melhoria de vida do cidadão rio-branquense, na cidade de Brasília-DF.</t>
  </si>
  <si>
    <t>4 ½</t>
  </si>
  <si>
    <t>090010061/2025</t>
  </si>
  <si>
    <t>090010081/2025</t>
  </si>
  <si>
    <t>11/06/2025</t>
  </si>
  <si>
    <t>17/06/2025</t>
  </si>
  <si>
    <t>ALYSSON BESTENE</t>
  </si>
  <si>
    <t>0108.000243/2025-07</t>
  </si>
  <si>
    <t>118/2025</t>
  </si>
  <si>
    <t>Participar da 2ª Assembleia Geral Ordinária da Associação Brasileira das Secretarias de Finanças das Capitais – ABRASF, com fito de discutir assuntos de interesse da ABRASF e dos Municípios, nos dias 26 a 27 de junho de 2025, na cidade de Brasília/DF.</t>
  </si>
  <si>
    <t>3 ½</t>
  </si>
  <si>
    <t>090010062/2025</t>
  </si>
  <si>
    <t>090010093/2025</t>
  </si>
  <si>
    <t>04/07/2025</t>
  </si>
  <si>
    <t>08/07/2025</t>
  </si>
  <si>
    <t>0108.000250/2025-12</t>
  </si>
  <si>
    <t>CLÁUDIO ROMMERO DA SILVA BATISTA</t>
  </si>
  <si>
    <t>AUD FISCAL DE TRIBUTOS</t>
  </si>
  <si>
    <t>SEFIN/DIRETORIA DE GERENCIAMENTO DE CONVÊNIOS</t>
  </si>
  <si>
    <t>SEFIN/ DIVISÃO DE IMPOSTO TERRITORIAL E PREDIAL URBANO</t>
  </si>
  <si>
    <t>120/2025</t>
  </si>
  <si>
    <t>Para representar o Titular da Secretaria Municipal de Finanças na “71ª Reunião da Câmara Técnica da Associação Brasileira das Secretarias de Finanças das Capitais – ABRASF”, no dia 25 de junho de 2025, bem como, acompanhar e assessorar o Secretário Municipal de Finanças, na “2ª Assembleia Geral Ordinária da ABRASF”, nos dias 26 a 27 de junho de 2025, na cidade de Brasília/DF</t>
  </si>
  <si>
    <t>090010063/2025</t>
  </si>
  <si>
    <t>090010094/2025</t>
  </si>
  <si>
    <t>0108.000417/2025-62</t>
  </si>
  <si>
    <t>162/2025</t>
  </si>
  <si>
    <t>Participar do Evento Transformar Juntos 2025, com o tema central, Sustentabilidade e Resiliência Climática, nos dias 23, 24 e 25 de julho de 2025, na cidade de Brasília – DF.</t>
  </si>
  <si>
    <t>090010068/2025</t>
  </si>
  <si>
    <t>090010105/2025</t>
  </si>
  <si>
    <t>21/07/2025</t>
  </si>
  <si>
    <t>05/08/2025</t>
  </si>
  <si>
    <t>0108.001636/2025-32</t>
  </si>
  <si>
    <t>236/2025</t>
  </si>
  <si>
    <t>Representar o Secretário Municipal de Finanças na “Reunião do Fórum Nacional de Secretárias e Secretários Municipais de Fazenda e Finanças”, realizado pela Frente Nacional de Prefeitas e Prefeitos – FNP, em parceria com a Associação Brasileira das Secretarias de Finanças das Capitais – ABRASF, no dia 28 de agosto de 2025, na cidade de Campinas/SP.</t>
  </si>
  <si>
    <t>RIO BRANCO - ACRE/ CAMPINAS - SÃO PAULO/RIO BRANCO - ACRE</t>
  </si>
  <si>
    <t>090010073/2025</t>
  </si>
  <si>
    <t>090010120/2025</t>
  </si>
  <si>
    <t>02/09/2025</t>
  </si>
  <si>
    <t>Baixado</t>
  </si>
  <si>
    <t>JANEIRO A SETEMBRO 2025</t>
  </si>
  <si>
    <t>Data da emissão: 13/10/2025</t>
  </si>
  <si>
    <t>JOSUE ALEXANDRE DE OLIVEIRA JUNIOR</t>
  </si>
  <si>
    <t xml:space="preserve">DIRETOR DE ADMINISTRAÇÃO TRIBUTARIA </t>
  </si>
  <si>
    <t xml:space="preserve">SEFIN/DIRETORIA DE ADMINISTRAÇÃO TRIBUTARIA </t>
  </si>
  <si>
    <t>11/09/2025</t>
  </si>
  <si>
    <t>RENATA PESSOA DA COSTA</t>
  </si>
  <si>
    <t>DIRETORA DE ORÇAMENTO MUNICIPAL</t>
  </si>
  <si>
    <t>SEPLAN/DIRETORIA DE ORÇAMENTO MUNICIPAL</t>
  </si>
  <si>
    <t>Acompanhar e assessorar o Eximo. Sr. Prefeito de Rio Branco/AC, na Cerimonia de Reconhecimento dos Entes Classificados como CAPAG A+, promovida pela Secretaria do Tesouro Nacional – STN, no dia 15 de Setembro de 2025, na cidade de Brasília – DF.</t>
  </si>
  <si>
    <t>0109.000152/2025-86</t>
  </si>
  <si>
    <t>266/2025</t>
  </si>
  <si>
    <t>090010078/2025</t>
  </si>
  <si>
    <t>090010129/2025</t>
  </si>
  <si>
    <t>16/09/2025</t>
  </si>
  <si>
    <t>24/09/2025</t>
  </si>
  <si>
    <t>Manual de Referência - 11ª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</si>
</sst>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2" fillId="0" borderId="17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1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justify" vertical="center" wrapText="1"/>
    </xf>
    <xf numFmtId="14" fontId="3" fillId="0" borderId="34" xfId="0" applyNumberFormat="1" applyFont="1" applyBorder="1" applyAlignment="1">
      <alignment vertical="center"/>
    </xf>
    <xf numFmtId="44" fontId="3" fillId="0" borderId="34" xfId="2" applyFont="1" applyFill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justify" vertical="center" wrapText="1"/>
    </xf>
    <xf numFmtId="14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justify" vertical="center" wrapText="1"/>
    </xf>
    <xf numFmtId="14" fontId="3" fillId="0" borderId="36" xfId="0" applyNumberFormat="1" applyFont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4" fontId="3" fillId="0" borderId="2" xfId="0" applyNumberFormat="1" applyFont="1" applyBorder="1" applyAlignment="1">
      <alignment vertical="center"/>
    </xf>
    <xf numFmtId="44" fontId="2" fillId="0" borderId="29" xfId="2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8" fontId="3" fillId="0" borderId="34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8" fontId="3" fillId="0" borderId="36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2" applyFont="1" applyFill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44" fontId="4" fillId="0" borderId="14" xfId="2" applyFont="1" applyFill="1" applyBorder="1" applyAlignment="1">
      <alignment vertical="center" wrapText="1"/>
    </xf>
    <xf numFmtId="8" fontId="2" fillId="0" borderId="16" xfId="2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709083</xdr:colOff>
      <xdr:row>2</xdr:row>
      <xdr:rowOff>179917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467" y="9525"/>
          <a:ext cx="499533" cy="551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zoomScale="90" zoomScaleNormal="90" workbookViewId="0">
      <selection activeCell="G1" sqref="G1:G1048576"/>
    </sheetView>
  </sheetViews>
  <sheetFormatPr defaultColWidth="9.140625" defaultRowHeight="12.75" x14ac:dyDescent="0.25"/>
  <cols>
    <col min="1" max="1" width="6.42578125" style="10" customWidth="1"/>
    <col min="2" max="2" width="16.42578125" style="10" customWidth="1"/>
    <col min="3" max="3" width="10.140625" style="10" customWidth="1"/>
    <col min="4" max="4" width="16.28515625" style="10" customWidth="1"/>
    <col min="5" max="5" width="8.42578125" style="10" customWidth="1"/>
    <col min="6" max="6" width="40.28515625" style="10" customWidth="1"/>
    <col min="7" max="7" width="11.7109375" style="10" customWidth="1"/>
    <col min="8" max="8" width="16.85546875" style="10" customWidth="1"/>
    <col min="9" max="9" width="22.85546875" style="10" customWidth="1"/>
    <col min="10" max="10" width="66.140625" style="10" customWidth="1"/>
    <col min="11" max="11" width="13" style="21" customWidth="1"/>
    <col min="12" max="12" width="10.5703125" style="10" customWidth="1"/>
    <col min="13" max="13" width="10.7109375" style="10" customWidth="1"/>
    <col min="14" max="14" width="11.42578125" style="10" customWidth="1"/>
    <col min="15" max="15" width="11.140625" style="10" customWidth="1"/>
    <col min="16" max="16" width="18.85546875" style="10" customWidth="1"/>
    <col min="17" max="18" width="17" style="10" customWidth="1"/>
    <col min="19" max="19" width="11.7109375" style="10" customWidth="1"/>
    <col min="20" max="21" width="15.7109375" style="10" customWidth="1"/>
    <col min="22" max="22" width="13.42578125" style="21" customWidth="1"/>
    <col min="23" max="24" width="14" style="21" bestFit="1" customWidth="1"/>
    <col min="25" max="25" width="10.5703125" style="21" customWidth="1"/>
    <col min="26" max="26" width="19.42578125" style="21" customWidth="1"/>
    <col min="27" max="27" width="17" style="10" customWidth="1"/>
    <col min="28" max="28" width="15" style="21" customWidth="1"/>
    <col min="29" max="29" width="14.140625" style="21" customWidth="1"/>
    <col min="30" max="30" width="11.42578125" style="10" customWidth="1"/>
    <col min="31" max="32" width="16.42578125" style="10" customWidth="1"/>
    <col min="33" max="33" width="22.140625" style="10" customWidth="1"/>
    <col min="34" max="34" width="26" style="10" customWidth="1"/>
    <col min="35" max="16384" width="9.140625" style="10"/>
  </cols>
  <sheetData>
    <row r="1" spans="1:37" s="73" customFormat="1" ht="15" x14ac:dyDescent="0.25">
      <c r="K1" s="74"/>
      <c r="V1" s="74"/>
      <c r="W1" s="74"/>
      <c r="X1" s="74"/>
      <c r="Y1" s="74"/>
      <c r="Z1" s="74"/>
      <c r="AB1" s="74"/>
      <c r="AC1" s="74"/>
    </row>
    <row r="2" spans="1:37" s="73" customFormat="1" ht="15" x14ac:dyDescent="0.25">
      <c r="K2" s="74"/>
      <c r="V2" s="74"/>
      <c r="W2" s="74"/>
      <c r="X2" s="74"/>
      <c r="Y2" s="74"/>
      <c r="Z2" s="74"/>
      <c r="AB2" s="74"/>
      <c r="AC2" s="74"/>
    </row>
    <row r="3" spans="1:37" s="73" customFormat="1" ht="15" x14ac:dyDescent="0.25">
      <c r="K3" s="74"/>
      <c r="V3" s="74"/>
      <c r="W3" s="74"/>
      <c r="X3" s="74"/>
      <c r="Y3" s="74"/>
      <c r="Z3" s="74"/>
      <c r="AB3" s="74"/>
      <c r="AC3" s="74"/>
    </row>
    <row r="4" spans="1:37" s="73" customFormat="1" ht="15" x14ac:dyDescent="0.25">
      <c r="A4" s="73" t="s">
        <v>23</v>
      </c>
      <c r="K4" s="74"/>
      <c r="V4" s="74"/>
      <c r="W4" s="74"/>
      <c r="X4" s="74"/>
      <c r="Y4" s="74"/>
      <c r="Z4" s="74"/>
      <c r="AB4" s="74"/>
      <c r="AC4" s="74"/>
    </row>
    <row r="5" spans="1:37" s="73" customFormat="1" ht="15" x14ac:dyDescent="0.25">
      <c r="K5" s="74"/>
      <c r="V5" s="74"/>
      <c r="W5" s="74"/>
      <c r="X5" s="74"/>
      <c r="Y5" s="74"/>
      <c r="Z5" s="74"/>
      <c r="AB5" s="74"/>
      <c r="AC5" s="74"/>
    </row>
    <row r="6" spans="1:37" s="73" customFormat="1" ht="15" x14ac:dyDescent="0.25">
      <c r="A6" s="73" t="s">
        <v>44</v>
      </c>
      <c r="K6" s="74"/>
      <c r="V6" s="74"/>
      <c r="W6" s="74"/>
      <c r="X6" s="74"/>
      <c r="Y6" s="74"/>
      <c r="Z6" s="74"/>
      <c r="AB6" s="74"/>
      <c r="AC6" s="74"/>
    </row>
    <row r="7" spans="1:37" s="73" customFormat="1" ht="15" x14ac:dyDescent="0.25">
      <c r="A7" s="73" t="s">
        <v>29</v>
      </c>
      <c r="K7" s="74"/>
      <c r="N7" s="75"/>
      <c r="O7" s="75"/>
      <c r="P7" s="75"/>
      <c r="Q7" s="75"/>
      <c r="R7" s="75"/>
      <c r="S7" s="75"/>
      <c r="T7" s="75"/>
      <c r="U7" s="75"/>
      <c r="V7" s="76"/>
      <c r="W7" s="76"/>
      <c r="X7" s="76"/>
      <c r="Y7" s="76"/>
      <c r="Z7" s="76"/>
      <c r="AA7" s="75"/>
      <c r="AB7" s="76"/>
      <c r="AC7" s="76"/>
      <c r="AD7" s="75"/>
      <c r="AE7" s="75"/>
      <c r="AF7" s="75"/>
      <c r="AG7" s="75"/>
      <c r="AH7" s="75"/>
      <c r="AI7" s="75"/>
      <c r="AJ7" s="75"/>
      <c r="AK7" s="75"/>
    </row>
    <row r="8" spans="1:37" s="73" customFormat="1" ht="15" x14ac:dyDescent="0.25">
      <c r="A8" s="73" t="s">
        <v>169</v>
      </c>
      <c r="J8" s="75"/>
      <c r="K8" s="76"/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  <c r="W8" s="76"/>
      <c r="X8" s="76"/>
      <c r="Y8" s="76"/>
      <c r="Z8" s="76"/>
      <c r="AA8" s="75"/>
      <c r="AB8" s="76"/>
      <c r="AC8" s="76"/>
      <c r="AD8" s="75"/>
      <c r="AE8" s="75"/>
      <c r="AF8" s="75"/>
      <c r="AG8" s="75"/>
      <c r="AH8" s="75"/>
      <c r="AI8" s="75"/>
      <c r="AJ8" s="75"/>
      <c r="AK8" s="75"/>
    </row>
    <row r="9" spans="1:37" s="73" customFormat="1" ht="15.75" thickBot="1" x14ac:dyDescent="0.3">
      <c r="B9" s="77"/>
      <c r="C9" s="77"/>
      <c r="D9" s="77"/>
      <c r="E9" s="77"/>
      <c r="F9" s="77"/>
      <c r="G9" s="77"/>
      <c r="H9" s="77"/>
      <c r="I9" s="77"/>
      <c r="J9" s="77"/>
      <c r="K9" s="78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  <c r="W9" s="78"/>
      <c r="X9" s="78"/>
      <c r="Y9" s="78"/>
      <c r="Z9" s="78"/>
      <c r="AA9" s="77"/>
      <c r="AB9" s="78"/>
      <c r="AC9" s="78"/>
      <c r="AD9" s="77"/>
      <c r="AE9" s="77"/>
      <c r="AF9" s="77"/>
      <c r="AG9" s="77"/>
      <c r="AH9" s="77"/>
      <c r="AI9" s="77"/>
      <c r="AJ9" s="77"/>
      <c r="AK9" s="77"/>
    </row>
    <row r="10" spans="1:37" s="73" customFormat="1" ht="15.75" thickBot="1" x14ac:dyDescent="0.3">
      <c r="A10" s="73" t="s">
        <v>31</v>
      </c>
      <c r="E10" s="86" t="s">
        <v>45</v>
      </c>
      <c r="F10" s="87"/>
      <c r="G10" s="88"/>
      <c r="K10" s="79"/>
      <c r="V10" s="74"/>
      <c r="W10" s="74"/>
      <c r="X10" s="74"/>
      <c r="Y10" s="74"/>
      <c r="Z10" s="74"/>
      <c r="AB10" s="74"/>
      <c r="AC10" s="74"/>
    </row>
    <row r="11" spans="1:37" s="73" customFormat="1" ht="15.75" thickBot="1" x14ac:dyDescent="0.3">
      <c r="A11" s="73" t="s">
        <v>32</v>
      </c>
      <c r="E11" s="89" t="s">
        <v>153</v>
      </c>
      <c r="F11" s="90"/>
      <c r="G11" s="75"/>
      <c r="K11" s="79"/>
      <c r="V11" s="74"/>
      <c r="W11" s="74"/>
      <c r="X11" s="74"/>
      <c r="Y11" s="74"/>
      <c r="Z11" s="74"/>
      <c r="AB11" s="74"/>
      <c r="AC11" s="74"/>
    </row>
    <row r="12" spans="1:37" s="73" customFormat="1" ht="15" x14ac:dyDescent="0.25">
      <c r="K12" s="74"/>
      <c r="V12" s="74"/>
      <c r="W12" s="74"/>
      <c r="X12" s="74"/>
      <c r="Y12" s="74"/>
      <c r="Z12" s="74"/>
      <c r="AB12" s="74"/>
      <c r="AC12" s="74"/>
    </row>
    <row r="13" spans="1:37" s="73" customFormat="1" ht="15.75" thickBot="1" x14ac:dyDescent="0.3">
      <c r="A13" s="80" t="s">
        <v>26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2"/>
      <c r="W13" s="82"/>
      <c r="X13" s="82"/>
      <c r="Y13" s="82"/>
      <c r="Z13" s="82"/>
      <c r="AA13" s="81"/>
      <c r="AB13" s="82"/>
      <c r="AC13" s="82"/>
      <c r="AD13" s="81"/>
      <c r="AE13" s="81"/>
      <c r="AF13" s="81"/>
      <c r="AG13" s="81"/>
      <c r="AH13" s="81"/>
    </row>
    <row r="14" spans="1:37" x14ac:dyDescent="0.25">
      <c r="A14" s="91" t="s">
        <v>12</v>
      </c>
      <c r="B14" s="111" t="s">
        <v>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 t="s">
        <v>1</v>
      </c>
      <c r="O14" s="111"/>
      <c r="P14" s="111"/>
      <c r="Q14" s="111"/>
      <c r="R14" s="112" t="s">
        <v>2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4"/>
      <c r="AD14" s="116" t="s">
        <v>3</v>
      </c>
      <c r="AE14" s="117"/>
      <c r="AF14" s="117"/>
      <c r="AG14" s="118"/>
      <c r="AH14" s="108" t="s">
        <v>43</v>
      </c>
    </row>
    <row r="15" spans="1:37" x14ac:dyDescent="0.25">
      <c r="A15" s="92"/>
      <c r="B15" s="102" t="s">
        <v>13</v>
      </c>
      <c r="C15" s="98" t="s">
        <v>4</v>
      </c>
      <c r="D15" s="100" t="s">
        <v>5</v>
      </c>
      <c r="E15" s="100" t="s">
        <v>6</v>
      </c>
      <c r="F15" s="102" t="s">
        <v>33</v>
      </c>
      <c r="G15" s="102" t="s">
        <v>20</v>
      </c>
      <c r="H15" s="102" t="s">
        <v>34</v>
      </c>
      <c r="I15" s="102" t="s">
        <v>8</v>
      </c>
      <c r="J15" s="102" t="s">
        <v>10</v>
      </c>
      <c r="K15" s="96" t="s">
        <v>25</v>
      </c>
      <c r="L15" s="94" t="s">
        <v>27</v>
      </c>
      <c r="M15" s="106" t="s">
        <v>7</v>
      </c>
      <c r="N15" s="98" t="s">
        <v>36</v>
      </c>
      <c r="O15" s="98" t="s">
        <v>35</v>
      </c>
      <c r="P15" s="100" t="s">
        <v>14</v>
      </c>
      <c r="Q15" s="104" t="s">
        <v>9</v>
      </c>
      <c r="R15" s="94" t="s">
        <v>28</v>
      </c>
      <c r="S15" s="94" t="s">
        <v>24</v>
      </c>
      <c r="T15" s="94" t="s">
        <v>15</v>
      </c>
      <c r="U15" s="94" t="s">
        <v>37</v>
      </c>
      <c r="V15" s="115" t="s">
        <v>16</v>
      </c>
      <c r="W15" s="115"/>
      <c r="X15" s="115"/>
      <c r="Y15" s="115"/>
      <c r="Z15" s="115"/>
      <c r="AA15" s="94" t="s">
        <v>30</v>
      </c>
      <c r="AB15" s="96" t="s">
        <v>38</v>
      </c>
      <c r="AC15" s="96" t="s">
        <v>19</v>
      </c>
      <c r="AD15" s="119"/>
      <c r="AE15" s="120"/>
      <c r="AF15" s="120"/>
      <c r="AG15" s="121"/>
      <c r="AH15" s="109"/>
    </row>
    <row r="16" spans="1:37" ht="39" thickBot="1" x14ac:dyDescent="0.3">
      <c r="A16" s="93"/>
      <c r="B16" s="103"/>
      <c r="C16" s="99"/>
      <c r="D16" s="101"/>
      <c r="E16" s="101"/>
      <c r="F16" s="103"/>
      <c r="G16" s="103"/>
      <c r="H16" s="103"/>
      <c r="I16" s="103"/>
      <c r="J16" s="103"/>
      <c r="K16" s="97"/>
      <c r="L16" s="95"/>
      <c r="M16" s="107"/>
      <c r="N16" s="99"/>
      <c r="O16" s="99"/>
      <c r="P16" s="101"/>
      <c r="Q16" s="105"/>
      <c r="R16" s="95"/>
      <c r="S16" s="95"/>
      <c r="T16" s="95"/>
      <c r="U16" s="95"/>
      <c r="V16" s="58" t="s">
        <v>17</v>
      </c>
      <c r="W16" s="58" t="s">
        <v>18</v>
      </c>
      <c r="X16" s="58" t="s">
        <v>11</v>
      </c>
      <c r="Y16" s="58" t="s">
        <v>21</v>
      </c>
      <c r="Z16" s="58" t="s">
        <v>22</v>
      </c>
      <c r="AA16" s="95"/>
      <c r="AB16" s="97"/>
      <c r="AC16" s="97"/>
      <c r="AD16" s="17" t="s">
        <v>5</v>
      </c>
      <c r="AE16" s="17" t="s">
        <v>42</v>
      </c>
      <c r="AF16" s="18" t="s">
        <v>39</v>
      </c>
      <c r="AG16" s="18" t="s">
        <v>40</v>
      </c>
      <c r="AH16" s="110"/>
    </row>
    <row r="17" spans="1:37" ht="63.75" x14ac:dyDescent="0.25">
      <c r="A17" s="30">
        <v>1</v>
      </c>
      <c r="B17" s="31" t="s">
        <v>48</v>
      </c>
      <c r="C17" s="31" t="s">
        <v>49</v>
      </c>
      <c r="D17" s="32">
        <v>45698</v>
      </c>
      <c r="E17" s="33">
        <v>13961</v>
      </c>
      <c r="F17" s="59" t="s">
        <v>53</v>
      </c>
      <c r="G17" s="59" t="s">
        <v>54</v>
      </c>
      <c r="H17" s="59" t="s">
        <v>55</v>
      </c>
      <c r="I17" s="59" t="s">
        <v>56</v>
      </c>
      <c r="J17" s="34" t="s">
        <v>50</v>
      </c>
      <c r="K17" s="60">
        <v>689.43</v>
      </c>
      <c r="L17" s="59" t="s">
        <v>51</v>
      </c>
      <c r="M17" s="59" t="s">
        <v>52</v>
      </c>
      <c r="N17" s="35">
        <v>45697</v>
      </c>
      <c r="O17" s="35">
        <v>45698</v>
      </c>
      <c r="P17" s="59" t="s">
        <v>59</v>
      </c>
      <c r="Q17" s="59" t="s">
        <v>57</v>
      </c>
      <c r="R17" s="61" t="s">
        <v>58</v>
      </c>
      <c r="S17" s="31" t="s">
        <v>60</v>
      </c>
      <c r="T17" s="31" t="s">
        <v>61</v>
      </c>
      <c r="U17" s="31" t="s">
        <v>62</v>
      </c>
      <c r="V17" s="36"/>
      <c r="W17" s="36">
        <v>1034.1500000000001</v>
      </c>
      <c r="X17" s="36">
        <f>V17-W17</f>
        <v>-1034.1500000000001</v>
      </c>
      <c r="Y17" s="36"/>
      <c r="Z17" s="36"/>
      <c r="AA17" s="59" t="s">
        <v>63</v>
      </c>
      <c r="AB17" s="36">
        <v>5596.47</v>
      </c>
      <c r="AC17" s="36">
        <f>W17+AB17</f>
        <v>6630.6200000000008</v>
      </c>
      <c r="AD17" s="37" t="s">
        <v>64</v>
      </c>
      <c r="AE17" s="59" t="s">
        <v>65</v>
      </c>
      <c r="AF17" s="38" t="s">
        <v>66</v>
      </c>
      <c r="AG17" s="59" t="s">
        <v>152</v>
      </c>
      <c r="AH17" s="62" t="s">
        <v>67</v>
      </c>
    </row>
    <row r="18" spans="1:37" ht="51" x14ac:dyDescent="0.25">
      <c r="A18" s="43">
        <v>2</v>
      </c>
      <c r="B18" s="29" t="s">
        <v>68</v>
      </c>
      <c r="C18" s="29" t="s">
        <v>69</v>
      </c>
      <c r="D18" s="39">
        <v>45701</v>
      </c>
      <c r="E18" s="40">
        <v>13965</v>
      </c>
      <c r="F18" s="63" t="s">
        <v>53</v>
      </c>
      <c r="G18" s="63" t="s">
        <v>54</v>
      </c>
      <c r="H18" s="63" t="s">
        <v>55</v>
      </c>
      <c r="I18" s="55" t="s">
        <v>56</v>
      </c>
      <c r="J18" s="41" t="s">
        <v>70</v>
      </c>
      <c r="K18" s="64">
        <v>1000</v>
      </c>
      <c r="L18" s="63" t="s">
        <v>72</v>
      </c>
      <c r="M18" s="63" t="s">
        <v>52</v>
      </c>
      <c r="N18" s="42">
        <v>45704</v>
      </c>
      <c r="O18" s="42">
        <v>45705</v>
      </c>
      <c r="P18" s="55" t="s">
        <v>71</v>
      </c>
      <c r="Q18" s="63" t="s">
        <v>57</v>
      </c>
      <c r="R18" s="65" t="s">
        <v>58</v>
      </c>
      <c r="S18" s="29" t="s">
        <v>60</v>
      </c>
      <c r="T18" s="29" t="s">
        <v>73</v>
      </c>
      <c r="U18" s="29" t="s">
        <v>74</v>
      </c>
      <c r="V18" s="24"/>
      <c r="W18" s="24">
        <v>1500</v>
      </c>
      <c r="X18" s="24">
        <f>V18-W18</f>
        <v>-1500</v>
      </c>
      <c r="Y18" s="24"/>
      <c r="Z18" s="24"/>
      <c r="AA18" s="63" t="s">
        <v>63</v>
      </c>
      <c r="AB18" s="24">
        <v>3422.22</v>
      </c>
      <c r="AC18" s="24">
        <f>W18+AB18</f>
        <v>4922.2199999999993</v>
      </c>
      <c r="AD18" s="1" t="s">
        <v>75</v>
      </c>
      <c r="AE18" s="63" t="s">
        <v>65</v>
      </c>
      <c r="AF18" s="1" t="s">
        <v>76</v>
      </c>
      <c r="AG18" s="63" t="s">
        <v>152</v>
      </c>
      <c r="AH18" s="66" t="s">
        <v>67</v>
      </c>
    </row>
    <row r="19" spans="1:37" ht="76.5" x14ac:dyDescent="0.25">
      <c r="A19" s="43">
        <v>3</v>
      </c>
      <c r="B19" s="29" t="s">
        <v>77</v>
      </c>
      <c r="C19" s="29" t="s">
        <v>81</v>
      </c>
      <c r="D19" s="39">
        <v>45736</v>
      </c>
      <c r="E19" s="40">
        <v>13986</v>
      </c>
      <c r="F19" s="29" t="s">
        <v>79</v>
      </c>
      <c r="G19" s="63" t="s">
        <v>54</v>
      </c>
      <c r="H19" s="29" t="s">
        <v>82</v>
      </c>
      <c r="I19" s="63" t="s">
        <v>83</v>
      </c>
      <c r="J19" s="41" t="s">
        <v>84</v>
      </c>
      <c r="K19" s="64">
        <v>413.66</v>
      </c>
      <c r="L19" s="63" t="s">
        <v>86</v>
      </c>
      <c r="M19" s="63" t="s">
        <v>85</v>
      </c>
      <c r="N19" s="42">
        <v>45739</v>
      </c>
      <c r="O19" s="42">
        <v>45744</v>
      </c>
      <c r="P19" s="63" t="s">
        <v>87</v>
      </c>
      <c r="Q19" s="63" t="s">
        <v>57</v>
      </c>
      <c r="R19" s="65" t="s">
        <v>58</v>
      </c>
      <c r="S19" s="29" t="s">
        <v>60</v>
      </c>
      <c r="T19" s="29" t="s">
        <v>90</v>
      </c>
      <c r="U19" s="29" t="s">
        <v>91</v>
      </c>
      <c r="V19" s="24"/>
      <c r="W19" s="24">
        <v>2275.13</v>
      </c>
      <c r="X19" s="24">
        <f t="shared" ref="X19:X20" si="0">V19-W19</f>
        <v>-2275.13</v>
      </c>
      <c r="Y19" s="24"/>
      <c r="Z19" s="24"/>
      <c r="AA19" s="63" t="s">
        <v>63</v>
      </c>
      <c r="AB19" s="24">
        <v>4726.04</v>
      </c>
      <c r="AC19" s="24">
        <f t="shared" ref="AC19" si="1">W19+AB19</f>
        <v>7001.17</v>
      </c>
      <c r="AD19" s="1" t="s">
        <v>92</v>
      </c>
      <c r="AE19" s="1" t="s">
        <v>65</v>
      </c>
      <c r="AF19" s="2" t="s">
        <v>93</v>
      </c>
      <c r="AG19" s="63" t="s">
        <v>152</v>
      </c>
      <c r="AH19" s="66" t="s">
        <v>67</v>
      </c>
    </row>
    <row r="20" spans="1:37" ht="76.5" x14ac:dyDescent="0.25">
      <c r="A20" s="43">
        <v>4</v>
      </c>
      <c r="B20" s="29" t="s">
        <v>77</v>
      </c>
      <c r="C20" s="29" t="s">
        <v>80</v>
      </c>
      <c r="D20" s="39">
        <v>45736</v>
      </c>
      <c r="E20" s="40">
        <v>13986</v>
      </c>
      <c r="F20" s="29" t="s">
        <v>78</v>
      </c>
      <c r="G20" s="63" t="s">
        <v>54</v>
      </c>
      <c r="H20" s="29" t="s">
        <v>82</v>
      </c>
      <c r="I20" s="67" t="s">
        <v>83</v>
      </c>
      <c r="J20" s="41" t="s">
        <v>84</v>
      </c>
      <c r="K20" s="64">
        <v>413.66</v>
      </c>
      <c r="L20" s="63" t="s">
        <v>86</v>
      </c>
      <c r="M20" s="63" t="s">
        <v>85</v>
      </c>
      <c r="N20" s="42">
        <v>45739</v>
      </c>
      <c r="O20" s="42">
        <v>45744</v>
      </c>
      <c r="P20" s="63" t="s">
        <v>87</v>
      </c>
      <c r="Q20" s="63" t="s">
        <v>57</v>
      </c>
      <c r="R20" s="65" t="s">
        <v>58</v>
      </c>
      <c r="S20" s="29" t="s">
        <v>60</v>
      </c>
      <c r="T20" s="29" t="s">
        <v>88</v>
      </c>
      <c r="U20" s="29" t="s">
        <v>89</v>
      </c>
      <c r="V20" s="24"/>
      <c r="W20" s="24">
        <v>2275.13</v>
      </c>
      <c r="X20" s="24">
        <f t="shared" si="0"/>
        <v>-2275.13</v>
      </c>
      <c r="Y20" s="24"/>
      <c r="Z20" s="24"/>
      <c r="AA20" s="63" t="s">
        <v>63</v>
      </c>
      <c r="AB20" s="24">
        <v>4732.83</v>
      </c>
      <c r="AC20" s="24">
        <f t="shared" ref="AC20:AC25" si="2">W20+AB20</f>
        <v>7007.96</v>
      </c>
      <c r="AD20" s="1" t="s">
        <v>92</v>
      </c>
      <c r="AE20" s="1" t="s">
        <v>65</v>
      </c>
      <c r="AF20" s="2" t="s">
        <v>93</v>
      </c>
      <c r="AG20" s="63" t="s">
        <v>152</v>
      </c>
      <c r="AH20" s="66" t="s">
        <v>67</v>
      </c>
    </row>
    <row r="21" spans="1:37" ht="63.75" x14ac:dyDescent="0.25">
      <c r="A21" s="43">
        <v>5</v>
      </c>
      <c r="B21" s="29" t="s">
        <v>94</v>
      </c>
      <c r="C21" s="29" t="s">
        <v>95</v>
      </c>
      <c r="D21" s="39">
        <v>45742</v>
      </c>
      <c r="E21" s="40">
        <v>13990</v>
      </c>
      <c r="F21" s="63" t="s">
        <v>53</v>
      </c>
      <c r="G21" s="63" t="s">
        <v>54</v>
      </c>
      <c r="H21" s="63" t="s">
        <v>55</v>
      </c>
      <c r="I21" s="55" t="s">
        <v>56</v>
      </c>
      <c r="J21" s="44" t="s">
        <v>96</v>
      </c>
      <c r="K21" s="64">
        <v>689.43</v>
      </c>
      <c r="L21" s="67" t="s">
        <v>51</v>
      </c>
      <c r="M21" s="68" t="s">
        <v>97</v>
      </c>
      <c r="N21" s="45">
        <v>45742</v>
      </c>
      <c r="O21" s="45">
        <v>45744</v>
      </c>
      <c r="P21" s="67" t="s">
        <v>59</v>
      </c>
      <c r="Q21" s="68" t="s">
        <v>57</v>
      </c>
      <c r="R21" s="65" t="s">
        <v>58</v>
      </c>
      <c r="S21" s="29" t="s">
        <v>60</v>
      </c>
      <c r="T21" s="29" t="s">
        <v>98</v>
      </c>
      <c r="U21" s="29" t="s">
        <v>99</v>
      </c>
      <c r="V21" s="24"/>
      <c r="W21" s="24">
        <v>1723.58</v>
      </c>
      <c r="X21" s="24">
        <f t="shared" ref="X21:X26" si="3">V21-W21</f>
        <v>-1723.58</v>
      </c>
      <c r="Y21" s="24"/>
      <c r="Z21" s="24"/>
      <c r="AA21" s="63" t="s">
        <v>63</v>
      </c>
      <c r="AB21" s="24">
        <v>2566.6799999999998</v>
      </c>
      <c r="AC21" s="24">
        <f t="shared" si="2"/>
        <v>4290.26</v>
      </c>
      <c r="AD21" s="1" t="s">
        <v>100</v>
      </c>
      <c r="AE21" s="63" t="s">
        <v>65</v>
      </c>
      <c r="AF21" s="1" t="s">
        <v>93</v>
      </c>
      <c r="AG21" s="63" t="s">
        <v>152</v>
      </c>
      <c r="AH21" s="66" t="s">
        <v>67</v>
      </c>
    </row>
    <row r="22" spans="1:37" ht="63.75" x14ac:dyDescent="0.25">
      <c r="A22" s="43">
        <v>6</v>
      </c>
      <c r="B22" s="29" t="s">
        <v>101</v>
      </c>
      <c r="C22" s="29" t="s">
        <v>102</v>
      </c>
      <c r="D22" s="39">
        <v>45782</v>
      </c>
      <c r="E22" s="40">
        <v>14013</v>
      </c>
      <c r="F22" s="63" t="s">
        <v>53</v>
      </c>
      <c r="G22" s="63" t="s">
        <v>54</v>
      </c>
      <c r="H22" s="63" t="s">
        <v>55</v>
      </c>
      <c r="I22" s="55" t="s">
        <v>56</v>
      </c>
      <c r="J22" s="50" t="s">
        <v>103</v>
      </c>
      <c r="K22" s="69">
        <v>800</v>
      </c>
      <c r="L22" s="55" t="s">
        <v>51</v>
      </c>
      <c r="M22" s="67" t="s">
        <v>97</v>
      </c>
      <c r="N22" s="51">
        <v>45742</v>
      </c>
      <c r="O22" s="51">
        <v>45744</v>
      </c>
      <c r="P22" s="55" t="s">
        <v>104</v>
      </c>
      <c r="Q22" s="68" t="s">
        <v>57</v>
      </c>
      <c r="R22" s="65" t="s">
        <v>58</v>
      </c>
      <c r="S22" s="29" t="s">
        <v>60</v>
      </c>
      <c r="T22" s="29" t="s">
        <v>105</v>
      </c>
      <c r="U22" s="29" t="s">
        <v>106</v>
      </c>
      <c r="V22" s="24"/>
      <c r="W22" s="24">
        <v>2000</v>
      </c>
      <c r="X22" s="24">
        <f t="shared" si="3"/>
        <v>-2000</v>
      </c>
      <c r="Y22" s="24"/>
      <c r="Z22" s="24"/>
      <c r="AA22" s="63" t="s">
        <v>63</v>
      </c>
      <c r="AB22" s="24">
        <v>1631.06</v>
      </c>
      <c r="AC22" s="24">
        <f t="shared" si="2"/>
        <v>3631.06</v>
      </c>
      <c r="AD22" s="1" t="s">
        <v>107</v>
      </c>
      <c r="AE22" s="63" t="s">
        <v>65</v>
      </c>
      <c r="AF22" s="1" t="s">
        <v>108</v>
      </c>
      <c r="AG22" s="63" t="s">
        <v>152</v>
      </c>
      <c r="AH22" s="66" t="s">
        <v>67</v>
      </c>
    </row>
    <row r="23" spans="1:37" ht="89.25" x14ac:dyDescent="0.25">
      <c r="A23" s="46">
        <v>7</v>
      </c>
      <c r="B23" s="47" t="s">
        <v>109</v>
      </c>
      <c r="C23" s="47" t="s">
        <v>110</v>
      </c>
      <c r="D23" s="48">
        <v>45810</v>
      </c>
      <c r="E23" s="49">
        <v>14034</v>
      </c>
      <c r="F23" s="55" t="s">
        <v>111</v>
      </c>
      <c r="G23" s="55" t="s">
        <v>112</v>
      </c>
      <c r="H23" s="55" t="s">
        <v>113</v>
      </c>
      <c r="I23" s="55" t="s">
        <v>132</v>
      </c>
      <c r="J23" s="41" t="s">
        <v>114</v>
      </c>
      <c r="K23" s="64">
        <v>480</v>
      </c>
      <c r="L23" s="63" t="s">
        <v>72</v>
      </c>
      <c r="M23" s="63" t="s">
        <v>115</v>
      </c>
      <c r="N23" s="42">
        <v>45810</v>
      </c>
      <c r="O23" s="42">
        <v>45814</v>
      </c>
      <c r="P23" s="63" t="s">
        <v>59</v>
      </c>
      <c r="Q23" s="63" t="s">
        <v>57</v>
      </c>
      <c r="R23" s="65" t="s">
        <v>58</v>
      </c>
      <c r="S23" s="29" t="s">
        <v>60</v>
      </c>
      <c r="T23" s="29" t="s">
        <v>116</v>
      </c>
      <c r="U23" s="29" t="s">
        <v>117</v>
      </c>
      <c r="V23" s="52"/>
      <c r="W23" s="52">
        <v>2160</v>
      </c>
      <c r="X23" s="52">
        <f t="shared" si="3"/>
        <v>-2160</v>
      </c>
      <c r="Y23" s="52"/>
      <c r="Z23" s="52"/>
      <c r="AA23" s="63" t="s">
        <v>63</v>
      </c>
      <c r="AB23" s="52">
        <v>6216.45</v>
      </c>
      <c r="AC23" s="52">
        <f t="shared" si="2"/>
        <v>8376.4500000000007</v>
      </c>
      <c r="AD23" s="53" t="s">
        <v>118</v>
      </c>
      <c r="AE23" s="63" t="s">
        <v>65</v>
      </c>
      <c r="AF23" s="54" t="s">
        <v>119</v>
      </c>
      <c r="AG23" s="63" t="s">
        <v>152</v>
      </c>
      <c r="AH23" s="70" t="s">
        <v>120</v>
      </c>
    </row>
    <row r="24" spans="1:37" ht="63.75" x14ac:dyDescent="0.25">
      <c r="A24" s="46">
        <v>8</v>
      </c>
      <c r="B24" s="55" t="s">
        <v>121</v>
      </c>
      <c r="C24" s="47" t="s">
        <v>122</v>
      </c>
      <c r="D24" s="48">
        <v>45818</v>
      </c>
      <c r="E24" s="49">
        <v>14041</v>
      </c>
      <c r="F24" s="63" t="s">
        <v>53</v>
      </c>
      <c r="G24" s="63" t="s">
        <v>54</v>
      </c>
      <c r="H24" s="63" t="s">
        <v>55</v>
      </c>
      <c r="I24" s="63" t="s">
        <v>56</v>
      </c>
      <c r="J24" s="41" t="s">
        <v>123</v>
      </c>
      <c r="K24" s="64">
        <v>800</v>
      </c>
      <c r="L24" s="55" t="s">
        <v>51</v>
      </c>
      <c r="M24" s="63" t="s">
        <v>124</v>
      </c>
      <c r="N24" s="42">
        <v>45833</v>
      </c>
      <c r="O24" s="42">
        <v>45836</v>
      </c>
      <c r="P24" s="63" t="s">
        <v>59</v>
      </c>
      <c r="Q24" s="63" t="s">
        <v>57</v>
      </c>
      <c r="R24" s="65" t="s">
        <v>58</v>
      </c>
      <c r="S24" s="29" t="s">
        <v>60</v>
      </c>
      <c r="T24" s="29" t="s">
        <v>125</v>
      </c>
      <c r="U24" s="29" t="s">
        <v>126</v>
      </c>
      <c r="V24" s="52"/>
      <c r="W24" s="52">
        <v>2800</v>
      </c>
      <c r="X24" s="52">
        <f t="shared" si="3"/>
        <v>-2800</v>
      </c>
      <c r="Y24" s="52"/>
      <c r="Z24" s="52"/>
      <c r="AA24" s="63" t="s">
        <v>63</v>
      </c>
      <c r="AB24" s="52">
        <v>2932.72</v>
      </c>
      <c r="AC24" s="52">
        <f t="shared" si="2"/>
        <v>5732.7199999999993</v>
      </c>
      <c r="AD24" s="53" t="s">
        <v>127</v>
      </c>
      <c r="AE24" s="63" t="s">
        <v>65</v>
      </c>
      <c r="AF24" s="54" t="s">
        <v>128</v>
      </c>
      <c r="AG24" s="63" t="s">
        <v>152</v>
      </c>
      <c r="AH24" s="70" t="s">
        <v>120</v>
      </c>
    </row>
    <row r="25" spans="1:37" ht="76.5" x14ac:dyDescent="0.25">
      <c r="A25" s="46">
        <v>9</v>
      </c>
      <c r="B25" s="55" t="s">
        <v>129</v>
      </c>
      <c r="C25" s="47" t="s">
        <v>134</v>
      </c>
      <c r="D25" s="48">
        <v>45818</v>
      </c>
      <c r="E25" s="49">
        <v>14043</v>
      </c>
      <c r="F25" s="55" t="s">
        <v>130</v>
      </c>
      <c r="G25" s="63" t="s">
        <v>54</v>
      </c>
      <c r="H25" s="55" t="s">
        <v>131</v>
      </c>
      <c r="I25" s="63" t="s">
        <v>133</v>
      </c>
      <c r="J25" s="50" t="s">
        <v>135</v>
      </c>
      <c r="K25" s="64">
        <v>800</v>
      </c>
      <c r="L25" s="55" t="s">
        <v>51</v>
      </c>
      <c r="M25" s="63" t="s">
        <v>124</v>
      </c>
      <c r="N25" s="51">
        <v>45832</v>
      </c>
      <c r="O25" s="51">
        <v>45835</v>
      </c>
      <c r="P25" s="63" t="s">
        <v>59</v>
      </c>
      <c r="Q25" s="63" t="s">
        <v>57</v>
      </c>
      <c r="R25" s="65" t="s">
        <v>58</v>
      </c>
      <c r="S25" s="29" t="s">
        <v>60</v>
      </c>
      <c r="T25" s="29" t="s">
        <v>136</v>
      </c>
      <c r="U25" s="29" t="s">
        <v>137</v>
      </c>
      <c r="V25" s="52"/>
      <c r="W25" s="52">
        <v>2800</v>
      </c>
      <c r="X25" s="52">
        <f t="shared" si="3"/>
        <v>-2800</v>
      </c>
      <c r="Y25" s="52"/>
      <c r="Z25" s="52"/>
      <c r="AA25" s="63" t="s">
        <v>63</v>
      </c>
      <c r="AB25" s="52">
        <v>2932.72</v>
      </c>
      <c r="AC25" s="52">
        <f t="shared" si="2"/>
        <v>5732.7199999999993</v>
      </c>
      <c r="AD25" s="53" t="s">
        <v>127</v>
      </c>
      <c r="AE25" s="63" t="s">
        <v>65</v>
      </c>
      <c r="AF25" s="54" t="s">
        <v>128</v>
      </c>
      <c r="AG25" s="63" t="s">
        <v>152</v>
      </c>
      <c r="AH25" s="70" t="s">
        <v>120</v>
      </c>
    </row>
    <row r="26" spans="1:37" ht="63.75" x14ac:dyDescent="0.25">
      <c r="A26" s="46">
        <v>10</v>
      </c>
      <c r="B26" s="55" t="s">
        <v>138</v>
      </c>
      <c r="C26" s="47" t="s">
        <v>139</v>
      </c>
      <c r="D26" s="48">
        <v>45859</v>
      </c>
      <c r="E26" s="49">
        <v>14068</v>
      </c>
      <c r="F26" s="63" t="s">
        <v>53</v>
      </c>
      <c r="G26" s="63" t="s">
        <v>54</v>
      </c>
      <c r="H26" s="63" t="s">
        <v>55</v>
      </c>
      <c r="I26" s="63" t="s">
        <v>56</v>
      </c>
      <c r="J26" s="41" t="s">
        <v>140</v>
      </c>
      <c r="K26" s="64">
        <v>800</v>
      </c>
      <c r="L26" s="55" t="s">
        <v>51</v>
      </c>
      <c r="M26" s="63" t="s">
        <v>97</v>
      </c>
      <c r="N26" s="42">
        <v>45860</v>
      </c>
      <c r="O26" s="42">
        <v>45862</v>
      </c>
      <c r="P26" s="63" t="s">
        <v>59</v>
      </c>
      <c r="Q26" s="63" t="s">
        <v>57</v>
      </c>
      <c r="R26" s="65" t="s">
        <v>58</v>
      </c>
      <c r="S26" s="29" t="s">
        <v>60</v>
      </c>
      <c r="T26" s="29" t="s">
        <v>141</v>
      </c>
      <c r="U26" s="29" t="s">
        <v>142</v>
      </c>
      <c r="V26" s="52"/>
      <c r="W26" s="52">
        <v>2000</v>
      </c>
      <c r="X26" s="52">
        <f t="shared" si="3"/>
        <v>-2000</v>
      </c>
      <c r="Y26" s="52"/>
      <c r="Z26" s="52"/>
      <c r="AA26" s="63" t="s">
        <v>63</v>
      </c>
      <c r="AB26" s="52">
        <v>5169.57</v>
      </c>
      <c r="AC26" s="52">
        <f t="shared" ref="AC26:AC28" si="4">W26+AB26</f>
        <v>7169.57</v>
      </c>
      <c r="AD26" s="53" t="s">
        <v>143</v>
      </c>
      <c r="AE26" s="63" t="s">
        <v>65</v>
      </c>
      <c r="AF26" s="54" t="s">
        <v>144</v>
      </c>
      <c r="AG26" s="63" t="s">
        <v>152</v>
      </c>
      <c r="AH26" s="66" t="s">
        <v>67</v>
      </c>
    </row>
    <row r="27" spans="1:37" ht="63.75" x14ac:dyDescent="0.25">
      <c r="A27" s="46">
        <v>11</v>
      </c>
      <c r="B27" s="55" t="s">
        <v>145</v>
      </c>
      <c r="C27" s="47" t="s">
        <v>146</v>
      </c>
      <c r="D27" s="48">
        <v>45896</v>
      </c>
      <c r="E27" s="49">
        <v>14096</v>
      </c>
      <c r="F27" s="55" t="s">
        <v>155</v>
      </c>
      <c r="G27" s="63" t="s">
        <v>54</v>
      </c>
      <c r="H27" s="55" t="s">
        <v>156</v>
      </c>
      <c r="I27" s="55" t="s">
        <v>157</v>
      </c>
      <c r="J27" s="41" t="s">
        <v>147</v>
      </c>
      <c r="K27" s="64">
        <v>800</v>
      </c>
      <c r="L27" s="55" t="s">
        <v>51</v>
      </c>
      <c r="M27" s="63">
        <v>3</v>
      </c>
      <c r="N27" s="42">
        <v>45896</v>
      </c>
      <c r="O27" s="42">
        <v>45899</v>
      </c>
      <c r="P27" s="63" t="s">
        <v>148</v>
      </c>
      <c r="Q27" s="63" t="s">
        <v>57</v>
      </c>
      <c r="R27" s="65" t="s">
        <v>58</v>
      </c>
      <c r="S27" s="29" t="s">
        <v>60</v>
      </c>
      <c r="T27" s="29" t="s">
        <v>149</v>
      </c>
      <c r="U27" s="29" t="s">
        <v>150</v>
      </c>
      <c r="V27" s="52"/>
      <c r="W27" s="52">
        <f>K27*M27</f>
        <v>2400</v>
      </c>
      <c r="X27" s="52">
        <f t="shared" ref="X27:X28" si="5">V27-W27</f>
        <v>-2400</v>
      </c>
      <c r="Y27" s="52"/>
      <c r="Z27" s="52"/>
      <c r="AA27" s="63" t="s">
        <v>63</v>
      </c>
      <c r="AB27" s="52">
        <v>5982.22</v>
      </c>
      <c r="AC27" s="52">
        <f t="shared" si="4"/>
        <v>8382.2200000000012</v>
      </c>
      <c r="AD27" s="53" t="s">
        <v>151</v>
      </c>
      <c r="AE27" s="63" t="s">
        <v>65</v>
      </c>
      <c r="AF27" s="54" t="s">
        <v>158</v>
      </c>
      <c r="AG27" s="63" t="s">
        <v>152</v>
      </c>
      <c r="AH27" s="66" t="s">
        <v>67</v>
      </c>
    </row>
    <row r="28" spans="1:37" ht="64.5" thickBot="1" x14ac:dyDescent="0.3">
      <c r="A28" s="46">
        <v>12</v>
      </c>
      <c r="B28" s="55" t="s">
        <v>163</v>
      </c>
      <c r="C28" s="47" t="s">
        <v>164</v>
      </c>
      <c r="D28" s="48">
        <v>45911</v>
      </c>
      <c r="E28" s="49">
        <v>14105</v>
      </c>
      <c r="F28" s="71" t="s">
        <v>159</v>
      </c>
      <c r="G28" s="63" t="s">
        <v>54</v>
      </c>
      <c r="H28" s="55" t="s">
        <v>160</v>
      </c>
      <c r="I28" s="55" t="s">
        <v>161</v>
      </c>
      <c r="J28" s="56" t="s">
        <v>162</v>
      </c>
      <c r="K28" s="72">
        <v>1160</v>
      </c>
      <c r="L28" s="55" t="s">
        <v>72</v>
      </c>
      <c r="M28" s="63" t="s">
        <v>52</v>
      </c>
      <c r="N28" s="57">
        <v>45914</v>
      </c>
      <c r="O28" s="57">
        <v>45915</v>
      </c>
      <c r="P28" s="63" t="s">
        <v>59</v>
      </c>
      <c r="Q28" s="63" t="s">
        <v>57</v>
      </c>
      <c r="R28" s="65" t="s">
        <v>58</v>
      </c>
      <c r="S28" s="29" t="s">
        <v>60</v>
      </c>
      <c r="T28" s="47" t="s">
        <v>165</v>
      </c>
      <c r="U28" s="47" t="s">
        <v>166</v>
      </c>
      <c r="V28" s="52"/>
      <c r="W28" s="52">
        <v>1740</v>
      </c>
      <c r="X28" s="52">
        <f t="shared" si="5"/>
        <v>-1740</v>
      </c>
      <c r="Y28" s="52"/>
      <c r="Z28" s="52"/>
      <c r="AA28" s="63" t="s">
        <v>63</v>
      </c>
      <c r="AB28" s="52">
        <v>6909.36</v>
      </c>
      <c r="AC28" s="52">
        <f t="shared" si="4"/>
        <v>8649.36</v>
      </c>
      <c r="AD28" s="53" t="s">
        <v>167</v>
      </c>
      <c r="AE28" s="63" t="s">
        <v>65</v>
      </c>
      <c r="AF28" s="54" t="s">
        <v>168</v>
      </c>
      <c r="AG28" s="63" t="s">
        <v>152</v>
      </c>
      <c r="AH28" s="70" t="s">
        <v>120</v>
      </c>
    </row>
    <row r="29" spans="1:37" ht="13.5" thickBot="1" x14ac:dyDescent="0.3">
      <c r="A29" s="84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3">
        <f>SUM(K17:K28)</f>
        <v>8846.18</v>
      </c>
      <c r="L29" s="19"/>
      <c r="M29" s="19"/>
      <c r="N29" s="19"/>
      <c r="O29" s="19"/>
      <c r="P29" s="19"/>
      <c r="Q29" s="20"/>
      <c r="R29" s="13"/>
      <c r="S29" s="13"/>
      <c r="T29" s="3"/>
      <c r="U29" s="3"/>
      <c r="V29" s="27">
        <f>SUM(V17:V28)</f>
        <v>0</v>
      </c>
      <c r="W29" s="27">
        <f>SUM(W17:W28)</f>
        <v>24707.99</v>
      </c>
      <c r="X29" s="27">
        <f>SUM(X17:X28)</f>
        <v>-24707.99</v>
      </c>
      <c r="Y29" s="27">
        <f>SUM(Y17:Y28)</f>
        <v>0</v>
      </c>
      <c r="Z29" s="27">
        <f>SUM(Z17:Z28)</f>
        <v>0</v>
      </c>
      <c r="AA29" s="4"/>
      <c r="AB29" s="27">
        <f>SUM(AB17:AB28)</f>
        <v>52818.340000000004</v>
      </c>
      <c r="AC29" s="27">
        <f>SUM(AC17:AC28)</f>
        <v>77526.33</v>
      </c>
      <c r="AD29" s="5"/>
      <c r="AE29" s="5"/>
      <c r="AF29" s="6"/>
      <c r="AG29" s="6"/>
      <c r="AH29" s="14"/>
    </row>
    <row r="30" spans="1:37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25"/>
      <c r="L30" s="15"/>
      <c r="M30" s="15"/>
      <c r="N30" s="15"/>
      <c r="O30" s="15"/>
      <c r="P30" s="15"/>
      <c r="Q30" s="15"/>
      <c r="R30" s="15"/>
      <c r="S30" s="15"/>
      <c r="T30" s="7"/>
      <c r="U30" s="7"/>
      <c r="V30" s="28"/>
      <c r="W30" s="28"/>
      <c r="X30" s="28"/>
      <c r="Y30" s="28"/>
      <c r="Z30" s="28"/>
      <c r="AA30" s="8"/>
      <c r="AB30" s="28"/>
      <c r="AC30" s="28"/>
      <c r="AD30" s="9"/>
      <c r="AE30" s="9"/>
      <c r="AF30" s="9"/>
      <c r="AG30" s="9"/>
      <c r="AH30" s="11"/>
    </row>
    <row r="31" spans="1:37" x14ac:dyDescent="0.25">
      <c r="A31" s="11" t="s">
        <v>154</v>
      </c>
      <c r="B31" s="11"/>
      <c r="C31" s="11"/>
      <c r="D31" s="11"/>
      <c r="E31" s="11"/>
      <c r="F31" s="11"/>
      <c r="G31" s="11"/>
      <c r="H31" s="11"/>
      <c r="I31" s="11"/>
      <c r="J31" s="11"/>
      <c r="K31" s="2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2"/>
      <c r="W31" s="22"/>
      <c r="X31" s="22"/>
      <c r="Y31" s="22"/>
      <c r="Z31" s="22"/>
      <c r="AA31" s="11"/>
      <c r="AB31" s="22"/>
      <c r="AC31" s="22"/>
      <c r="AD31" s="11"/>
      <c r="AE31" s="11"/>
      <c r="AF31" s="11"/>
      <c r="AG31" s="11"/>
      <c r="AH31" s="11"/>
      <c r="AI31" s="11"/>
      <c r="AJ31" s="11"/>
      <c r="AK31" s="11"/>
    </row>
    <row r="32" spans="1:37" x14ac:dyDescent="0.25">
      <c r="A32" s="16" t="s">
        <v>46</v>
      </c>
      <c r="B32" s="11"/>
      <c r="C32" s="11"/>
      <c r="D32" s="11"/>
      <c r="E32" s="11"/>
      <c r="F32" s="11"/>
      <c r="G32" s="11"/>
      <c r="H32" s="11"/>
      <c r="I32" s="11"/>
      <c r="J32" s="11"/>
      <c r="K32" s="2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2"/>
      <c r="W32" s="22"/>
      <c r="X32" s="22"/>
      <c r="Y32" s="22"/>
      <c r="Z32" s="22"/>
      <c r="AA32" s="11"/>
      <c r="AB32" s="22"/>
      <c r="AC32" s="22"/>
      <c r="AD32" s="11"/>
      <c r="AE32" s="11"/>
      <c r="AF32" s="11"/>
      <c r="AG32" s="11"/>
      <c r="AH32" s="11"/>
      <c r="AI32" s="11"/>
      <c r="AJ32" s="11"/>
      <c r="AK32" s="11"/>
    </row>
    <row r="33" spans="1:37" x14ac:dyDescent="0.25">
      <c r="A33" s="11" t="s">
        <v>47</v>
      </c>
      <c r="B33" s="16"/>
      <c r="C33" s="16"/>
      <c r="D33" s="16"/>
      <c r="E33" s="16"/>
      <c r="F33" s="16"/>
      <c r="G33" s="16"/>
      <c r="H33" s="16"/>
      <c r="I33" s="16"/>
      <c r="J33" s="16"/>
      <c r="K33" s="26"/>
      <c r="L33" s="16"/>
      <c r="M33" s="16"/>
      <c r="N33" s="11"/>
      <c r="O33" s="11"/>
      <c r="P33" s="11"/>
      <c r="Q33" s="11"/>
      <c r="R33" s="11"/>
      <c r="S33" s="11"/>
      <c r="T33" s="11"/>
      <c r="U33" s="11"/>
      <c r="V33" s="22"/>
      <c r="W33" s="22"/>
      <c r="X33" s="22"/>
      <c r="Y33" s="22"/>
      <c r="Z33" s="22"/>
      <c r="AA33" s="11"/>
      <c r="AB33" s="22"/>
      <c r="AC33" s="22"/>
      <c r="AD33" s="11"/>
      <c r="AE33" s="11"/>
      <c r="AF33" s="11"/>
      <c r="AG33" s="11"/>
      <c r="AH33" s="11"/>
      <c r="AI33" s="11"/>
      <c r="AJ33" s="11"/>
      <c r="AK33" s="11"/>
    </row>
    <row r="34" spans="1:37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23"/>
      <c r="L34" s="12"/>
      <c r="M34" s="12"/>
    </row>
  </sheetData>
  <mergeCells count="33"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F15:F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M15:M16"/>
    <mergeCell ref="A29:J29"/>
    <mergeCell ref="E10:G10"/>
    <mergeCell ref="E11:F11"/>
    <mergeCell ref="A14:A16"/>
    <mergeCell ref="S15:S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2025-10-16T17:06:26Z</dcterms:modified>
</cp:coreProperties>
</file>