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dreato.oliveira\Documents\ANO 2025\PRESTAÇÃO DE CONTAS MENSAL 2025\11.2025\"/>
    </mc:Choice>
  </mc:AlternateContent>
  <bookViews>
    <workbookView xWindow="0" yWindow="0" windowWidth="28800" windowHeight="12330" tabRatio="779"/>
  </bookViews>
  <sheets>
    <sheet name="SEFIN DIÁRIAS SERVIDOR NOV 2025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34" i="1" l="1"/>
  <c r="AB34" i="1"/>
  <c r="Z34" i="1"/>
  <c r="Y34" i="1"/>
  <c r="X34" i="1"/>
  <c r="W34" i="1"/>
  <c r="V34" i="1"/>
  <c r="K34" i="1"/>
  <c r="AC33" i="1" l="1"/>
  <c r="X33" i="1"/>
  <c r="AC32" i="1"/>
  <c r="X32" i="1"/>
  <c r="AC31" i="1"/>
  <c r="X31" i="1"/>
  <c r="AC30" i="1"/>
  <c r="X30" i="1"/>
  <c r="AC29" i="1"/>
  <c r="X29" i="1"/>
  <c r="AC28" i="1"/>
  <c r="X28" i="1"/>
  <c r="W27" i="1" l="1"/>
  <c r="AC27" i="1" s="1"/>
  <c r="AC26" i="1"/>
  <c r="X26" i="1"/>
  <c r="X27" i="1" l="1"/>
  <c r="AC25" i="1"/>
  <c r="X25" i="1"/>
  <c r="AC24" i="1"/>
  <c r="X24" i="1"/>
  <c r="AC23" i="1"/>
  <c r="X23" i="1"/>
  <c r="X22" i="1"/>
  <c r="AC21" i="1"/>
  <c r="X21" i="1"/>
  <c r="AC20" i="1"/>
  <c r="AC18" i="1"/>
  <c r="X18" i="1"/>
  <c r="X17" i="1"/>
  <c r="AC22" i="1" l="1"/>
  <c r="AC19" i="1"/>
  <c r="AC17" i="1"/>
  <c r="X20" i="1"/>
  <c r="X19" i="1"/>
</calcChain>
</file>

<file path=xl/sharedStrings.xml><?xml version="1.0" encoding="utf-8"?>
<sst xmlns="http://schemas.openxmlformats.org/spreadsheetml/2006/main" count="408" uniqueCount="202">
  <si>
    <t>Da Concessão</t>
  </si>
  <si>
    <t>Do Deslocamento</t>
  </si>
  <si>
    <t>Da Despesa</t>
  </si>
  <si>
    <t>Da Prestação de Contas</t>
  </si>
  <si>
    <t>Nº da Portaria</t>
  </si>
  <si>
    <t>Data</t>
  </si>
  <si>
    <t>D.O.E</t>
  </si>
  <si>
    <t>Nº de diárias</t>
  </si>
  <si>
    <t>Lotação</t>
  </si>
  <si>
    <t>Meio de transporte</t>
  </si>
  <si>
    <t>Motivo</t>
  </si>
  <si>
    <t>Resultado líquido</t>
  </si>
  <si>
    <t>Seq</t>
  </si>
  <si>
    <t>Nº do Processo</t>
  </si>
  <si>
    <t>Itinerário</t>
  </si>
  <si>
    <t>Nº da Nota de Empenho</t>
  </si>
  <si>
    <t>Com diárias</t>
  </si>
  <si>
    <t>Valor do Adiantamento</t>
  </si>
  <si>
    <t>Valor Realizado</t>
  </si>
  <si>
    <t xml:space="preserve">Total </t>
  </si>
  <si>
    <t>Vínculo</t>
  </si>
  <si>
    <t xml:space="preserve">Valor Devolvido </t>
  </si>
  <si>
    <t>Valor Recebido em complementação</t>
  </si>
  <si>
    <t>PODER EXECUTIVO MUNICIPAL</t>
  </si>
  <si>
    <t>Fonte de Recursos</t>
  </si>
  <si>
    <t>Valor unitário da diária</t>
  </si>
  <si>
    <t xml:space="preserve">DEMONSTRATIVO DA CONCESSÃO DE ADIANTAMENTOS - DIÁRIAS E PASSAGENS </t>
  </si>
  <si>
    <t>Classe</t>
  </si>
  <si>
    <t>Classificação da Despesa</t>
  </si>
  <si>
    <t>RESOLUÇÃO Nº 87, DE 28 DE NOVEMBRO DE 2013 - TRIBUNAL DE CONTAS DO ESTADO DO ACRE</t>
  </si>
  <si>
    <t>Nº do contrato de fornecimento da passagem</t>
  </si>
  <si>
    <t xml:space="preserve">IDENTIFICAÇÃO DO ÓRGÃO/ENTIDADE/FUNDO: </t>
  </si>
  <si>
    <t xml:space="preserve">REALIZADO ATÉ O MÊS/ANO (ACUMULADO): </t>
  </si>
  <si>
    <t>Responsável/Beneficiário</t>
  </si>
  <si>
    <t>Cargo/Função</t>
  </si>
  <si>
    <t>Data do término</t>
  </si>
  <si>
    <t>Data do início</t>
  </si>
  <si>
    <t>Nº da Nota de Pagamento</t>
  </si>
  <si>
    <t>Despesa com passagem</t>
  </si>
  <si>
    <t>Data da baixa contábil</t>
  </si>
  <si>
    <t>Situação (Regular/Baixado/Aberto/Pendente)</t>
  </si>
  <si>
    <t>TOTAL</t>
  </si>
  <si>
    <t>Situação quanto a aprovação (A/NA)</t>
  </si>
  <si>
    <t>Ações de regularização/ responsabilização</t>
  </si>
  <si>
    <t>PRESTAÇÃO DE CONTAS MENSAL - EXERCÍCIO 2025</t>
  </si>
  <si>
    <t xml:space="preserve"> 01.009.001.000 - SECRETARIA MUNICIPAL DE FINANÇAS - SEFIN</t>
  </si>
  <si>
    <t>Nome do responsável pela elaboração: Weverton D´avila de Farias</t>
  </si>
  <si>
    <t>Nome do titular do Órgão/Entidade/Fundo (no exercício do cargo): Wilson José das Chagas Sena Leite</t>
  </si>
  <si>
    <t>3404/2025</t>
  </si>
  <si>
    <t>010/2025</t>
  </si>
  <si>
    <t>Participar da Reunião do Fórum Nacional de Secretários Municipais de Finanças e Fazenda de 2025, realizada pela Frente Nacional de Prefeitas e Prefeitos, que acontecerá no dia 10 de fevereiro de 2025</t>
  </si>
  <si>
    <t>Classe II</t>
  </si>
  <si>
    <t>1 ½</t>
  </si>
  <si>
    <t>WILSON JOSE DAS CHAGAS SENA LEITE</t>
  </si>
  <si>
    <t>EFETIVO</t>
  </si>
  <si>
    <t>SECRETÁRIO SEFIN</t>
  </si>
  <si>
    <t>SEFIN/GABINETE</t>
  </si>
  <si>
    <t>Aéreo</t>
  </si>
  <si>
    <t>3.3.90.14.00.00.00</t>
  </si>
  <si>
    <t>RIO BRANCO - ACRE/ BRASILIA - DISTRITO FEDERAL/RIO BRANCO - ACRE</t>
  </si>
  <si>
    <t>RP</t>
  </si>
  <si>
    <t>090010034/2025</t>
  </si>
  <si>
    <t>090010011/2025</t>
  </si>
  <si>
    <t>01080026/2024</t>
  </si>
  <si>
    <t>21/02/2025</t>
  </si>
  <si>
    <t>Comprovada</t>
  </si>
  <si>
    <t>24/02/2025</t>
  </si>
  <si>
    <t>SEBASTIAO BOCALOM RODRIGUES</t>
  </si>
  <si>
    <t>4209/2025</t>
  </si>
  <si>
    <t>013/2025</t>
  </si>
  <si>
    <t>Assessorar o Exmo. Sr. Prefeito de Rio Branco/AC, em agenda institucional junto ao Banco Nacional de Desenvolmento Econômico e Social - BNDES, no dia 17 de fevereiro de 2025.</t>
  </si>
  <si>
    <t>RIO BRANCO - ACRE/ RIO DE JANEIRO - RJ/RIO BRANCO - ACRE</t>
  </si>
  <si>
    <t>Classe I</t>
  </si>
  <si>
    <t>090010037/2025</t>
  </si>
  <si>
    <t>090010016/2025</t>
  </si>
  <si>
    <t>25/02/2025</t>
  </si>
  <si>
    <t>26/02/2025</t>
  </si>
  <si>
    <t>7827/2025</t>
  </si>
  <si>
    <t>HÉBER LUCAS MAFFI</t>
  </si>
  <si>
    <t>WELTON CAMARGO MIRANDA</t>
  </si>
  <si>
    <t>038/2025</t>
  </si>
  <si>
    <t>037/2025</t>
  </si>
  <si>
    <t>CONTADOR</t>
  </si>
  <si>
    <t>SEFIN/CONTABILIDADE</t>
  </si>
  <si>
    <t>Participar da XXX Semana Contábil e Fiscal para Estados e Municípios – SECOFEM, com objetivo principal de promover a reciclagem, o aperfeiçoamento e a geração de conhecimentos em Contabilidade Aplicada ao Setor Público, Demonstrativos Fiscais e outros temas cruciais para a gestão financeira eficiente no âmbito estadual e municipal, nos dias 24 a 28 de março de 2025, na cidade de São Paulo</t>
  </si>
  <si>
    <t>5 ½</t>
  </si>
  <si>
    <t>Classe III</t>
  </si>
  <si>
    <t>RIO BRANCO - ACRE/ SÃO PAULO - SP /RIO BRANCO - ACRE</t>
  </si>
  <si>
    <t>090010047/2025</t>
  </si>
  <si>
    <t>090010031/2025</t>
  </si>
  <si>
    <t>090010048/2025</t>
  </si>
  <si>
    <t>090010032/2025</t>
  </si>
  <si>
    <t>31/03/2025</t>
  </si>
  <si>
    <t>07/04/2025</t>
  </si>
  <si>
    <t>7845/2025</t>
  </si>
  <si>
    <t>043/2025</t>
  </si>
  <si>
    <t>Participar da 1ª Assembleia Geral Ordinária da ABRASF, realizada pela Associação Brasileira das Secretarias de Finanças das Capitais – ABRASF, nos dias 27 e 28 de março de 2025, na cidade de Brasília –DF.</t>
  </si>
  <si>
    <t>2 ½</t>
  </si>
  <si>
    <t>090010050/2025</t>
  </si>
  <si>
    <t>090010035/2025</t>
  </si>
  <si>
    <t>27/03/2025</t>
  </si>
  <si>
    <t>11338/2025</t>
  </si>
  <si>
    <t>081/2025</t>
  </si>
  <si>
    <t>Participar do Seminário “Tesouro Estadual do Espírito Santo”, como fito de ministrar – Painel “Gestão Fiscal Municipal – Diretrizes e Estratégias para o Início de Mandato”, no dia 15 de maio de 2025, na cidade de Vitória/ES.</t>
  </si>
  <si>
    <t>RIO BRANCO - ACRE/ VITÓRIA - ESPIRITO SANTOS/RIO BRANCO - ACRE</t>
  </si>
  <si>
    <t>090010059/2025</t>
  </si>
  <si>
    <t>090010072/2025</t>
  </si>
  <si>
    <t>12/05/2025</t>
  </si>
  <si>
    <t>26/05/2025</t>
  </si>
  <si>
    <t>15729/2025</t>
  </si>
  <si>
    <t>114/2025</t>
  </si>
  <si>
    <t>JOSÉ ADRIANO XIMENDES COSTA</t>
  </si>
  <si>
    <t>CARGO EM COMISSÃO</t>
  </si>
  <si>
    <t>DIRETOR DE GERENCIAMENTO DE CONVÊNIOS</t>
  </si>
  <si>
    <t>Participar do X Fórum Nacional das Transferências e Parcerias da União, nos dias 03 a 05 de junho de 2025, que como objetivo promover o fortalecimento da governança, da melhoria da gestão e do controle, bem como apresentar e discutir as inovações e experiências empreendidas no âmbito das transferências de recursos públicos, aprimorando, assim, a execução de políticas públicas, com vistas à melhoria de vida do cidadão rio-branquense, na cidade de Brasília-DF.</t>
  </si>
  <si>
    <t>4 ½</t>
  </si>
  <si>
    <t>090010061/2025</t>
  </si>
  <si>
    <t>090010081/2025</t>
  </si>
  <si>
    <t>11/06/2025</t>
  </si>
  <si>
    <t>17/06/2025</t>
  </si>
  <si>
    <t>ALYSSON BESTENE</t>
  </si>
  <si>
    <t>0108.000243/2025-07</t>
  </si>
  <si>
    <t>118/2025</t>
  </si>
  <si>
    <t>Participar da 2ª Assembleia Geral Ordinária da Associação Brasileira das Secretarias de Finanças das Capitais – ABRASF, com fito de discutir assuntos de interesse da ABRASF e dos Municípios, nos dias 26 a 27 de junho de 2025, na cidade de Brasília/DF.</t>
  </si>
  <si>
    <t>3 ½</t>
  </si>
  <si>
    <t>090010062/2025</t>
  </si>
  <si>
    <t>090010093/2025</t>
  </si>
  <si>
    <t>04/07/2025</t>
  </si>
  <si>
    <t>08/07/2025</t>
  </si>
  <si>
    <t>0108.000250/2025-12</t>
  </si>
  <si>
    <t>CLÁUDIO ROMMERO DA SILVA BATISTA</t>
  </si>
  <si>
    <t>AUD FISCAL DE TRIBUTOS</t>
  </si>
  <si>
    <t>SEFIN/DIRETORIA DE GERENCIAMENTO DE CONVÊNIOS</t>
  </si>
  <si>
    <t>SEFIN/ DIVISÃO DE IMPOSTO TERRITORIAL E PREDIAL URBANO</t>
  </si>
  <si>
    <t>120/2025</t>
  </si>
  <si>
    <t>Para representar o Titular da Secretaria Municipal de Finanças na “71ª Reunião da Câmara Técnica da Associação Brasileira das Secretarias de Finanças das Capitais – ABRASF”, no dia 25 de junho de 2025, bem como, acompanhar e assessorar o Secretário Municipal de Finanças, na “2ª Assembleia Geral Ordinária da ABRASF”, nos dias 26 a 27 de junho de 2025, na cidade de Brasília/DF</t>
  </si>
  <si>
    <t>090010063/2025</t>
  </si>
  <si>
    <t>090010094/2025</t>
  </si>
  <si>
    <t>0108.000417/2025-62</t>
  </si>
  <si>
    <t>162/2025</t>
  </si>
  <si>
    <t>Participar do Evento Transformar Juntos 2025, com o tema central, Sustentabilidade e Resiliência Climática, nos dias 23, 24 e 25 de julho de 2025, na cidade de Brasília – DF.</t>
  </si>
  <si>
    <t>090010068/2025</t>
  </si>
  <si>
    <t>090010105/2025</t>
  </si>
  <si>
    <t>21/07/2025</t>
  </si>
  <si>
    <t>05/08/2025</t>
  </si>
  <si>
    <t>0108.001636/2025-32</t>
  </si>
  <si>
    <t>236/2025</t>
  </si>
  <si>
    <t>Representar o Secretário Municipal de Finanças na “Reunião do Fórum Nacional de Secretárias e Secretários Municipais de Fazenda e Finanças”, realizado pela Frente Nacional de Prefeitas e Prefeitos – FNP, em parceria com a Associação Brasileira das Secretarias de Finanças das Capitais – ABRASF, no dia 28 de agosto de 2025, na cidade de Campinas/SP.</t>
  </si>
  <si>
    <t>RIO BRANCO - ACRE/ CAMPINAS - SÃO PAULO/RIO BRANCO - ACRE</t>
  </si>
  <si>
    <t>090010073/2025</t>
  </si>
  <si>
    <t>090010120/2025</t>
  </si>
  <si>
    <t>02/09/2025</t>
  </si>
  <si>
    <t>Baixado</t>
  </si>
  <si>
    <t>JOSUE ALEXANDRE DE OLIVEIRA JUNIOR</t>
  </si>
  <si>
    <t xml:space="preserve">DIRETOR DE ADMINISTRAÇÃO TRIBUTARIA </t>
  </si>
  <si>
    <t xml:space="preserve">SEFIN/DIRETORIA DE ADMINISTRAÇÃO TRIBUTARIA </t>
  </si>
  <si>
    <t>11/09/2025</t>
  </si>
  <si>
    <t>RENATA PESSOA DA COSTA</t>
  </si>
  <si>
    <t>DIRETORA DE ORÇAMENTO MUNICIPAL</t>
  </si>
  <si>
    <t>SEPLAN/DIRETORIA DE ORÇAMENTO MUNICIPAL</t>
  </si>
  <si>
    <t>Acompanhar e assessorar o Eximo. Sr. Prefeito de Rio Branco/AC, na Cerimonia de Reconhecimento dos Entes Classificados como CAPAG A+, promovida pela Secretaria do Tesouro Nacional – STN, no dia 15 de Setembro de 2025, na cidade de Brasília – DF.</t>
  </si>
  <si>
    <t>0109.000152/2025-86</t>
  </si>
  <si>
    <t>266/2025</t>
  </si>
  <si>
    <t>090010078/2025</t>
  </si>
  <si>
    <t>090010129/2025</t>
  </si>
  <si>
    <t>16/09/2025</t>
  </si>
  <si>
    <t>24/09/2025</t>
  </si>
  <si>
    <t>0108.002887/2025-11</t>
  </si>
  <si>
    <t>317/2025</t>
  </si>
  <si>
    <t>FABRICIO DE MELO SOUZA</t>
  </si>
  <si>
    <t>Chefe da Divisão de Cadastro Imobiliário</t>
  </si>
  <si>
    <t>Participar do “Workshop GT CIB Capitais – Sinter”, que tem como objetivo promover o alinhamento técnico e estratégico entre a Receita Federal do Brasil, os representantes das capitais e do Distrito Federal designados para compor o GT, bem como outros órgãos e entidades parceiras, visando à implementação do Cadastro Imobiliário Brasileiro (CIB), nos dias 15 e 16 de outubro de 2025, na cidade de Brasília – DF</t>
  </si>
  <si>
    <t>090010082/2025</t>
  </si>
  <si>
    <t>090010145/2025</t>
  </si>
  <si>
    <t>30/10/2025</t>
  </si>
  <si>
    <t>10/10/2025</t>
  </si>
  <si>
    <t>318/2025</t>
  </si>
  <si>
    <t>Chefe da Divisão de Imposto Sobre a Transmissão de Bens Imóveis 
– ITBI</t>
  </si>
  <si>
    <t>NAILTON RENATO DA CUNHA SILVA</t>
  </si>
  <si>
    <t>090010146/2025</t>
  </si>
  <si>
    <t>0108.003333/2025-94</t>
  </si>
  <si>
    <t>330/2025</t>
  </si>
  <si>
    <t>Participar 3ª Assembleia Geral Ordinária da ABRASF 2025, nos dias 23 e 24 de outubro de 2025, na cidade de Natal – RN.</t>
  </si>
  <si>
    <t>RIO BRANCO - ACRE/ NATAL - RIO GRANDE DO NORTE/RIO BRANCO - ACRE</t>
  </si>
  <si>
    <t>090010086/2025</t>
  </si>
  <si>
    <t>090010150/2025</t>
  </si>
  <si>
    <t>20/10/2025</t>
  </si>
  <si>
    <t>0108.003588/2025-96</t>
  </si>
  <si>
    <t>339/2025</t>
  </si>
  <si>
    <t>Realizar visita técnica à Prefeitura de Porto Velho – RO, nos dias 15 a 18 de outubro de 2025, na cidade de Porto Velho – RO</t>
  </si>
  <si>
    <t>RIO BRANCO - ACRE/ PORTO VELHO - RONDÔNIA/RIO BRANCO - ACRE</t>
  </si>
  <si>
    <t>Terrestre</t>
  </si>
  <si>
    <t>-</t>
  </si>
  <si>
    <t>07/11/2025</t>
  </si>
  <si>
    <t>340/2025</t>
  </si>
  <si>
    <t>090010087/2025</t>
  </si>
  <si>
    <t>090010158/2025</t>
  </si>
  <si>
    <t>090010088/2025</t>
  </si>
  <si>
    <t>090010157/2025</t>
  </si>
  <si>
    <t>Data da emissão: 05/12/2025</t>
  </si>
  <si>
    <t>Manual de Referência - 11ª Edição - Anexos IV, VI, VII e IX</t>
  </si>
  <si>
    <t>JANEIRO A NOVEMBRO/2025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</si>
</sst>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R$&quot;\ * #,##0.00_-;\-&quot;R$&quot;\ * #,##0.00_-;_-&quot;R$&quot;\ * &quot;-&quot;??_-;_-@_-"/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222222"/>
      <name val="Arial"/>
      <family val="2"/>
    </font>
    <font>
      <sz val="11"/>
      <name val="Arial"/>
      <family val="2"/>
    </font>
    <font>
      <b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28">
    <xf numFmtId="0" fontId="0" fillId="0" borderId="0" xfId="0"/>
    <xf numFmtId="49" fontId="3" fillId="0" borderId="1" xfId="0" applyNumberFormat="1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43" fontId="2" fillId="0" borderId="17" xfId="1" applyFont="1" applyFill="1" applyBorder="1" applyAlignment="1">
      <alignment horizontal="center" vertical="center"/>
    </xf>
    <xf numFmtId="43" fontId="2" fillId="0" borderId="18" xfId="1" applyFont="1" applyFill="1" applyBorder="1" applyAlignment="1">
      <alignment vertical="center"/>
    </xf>
    <xf numFmtId="49" fontId="2" fillId="0" borderId="18" xfId="0" applyNumberFormat="1" applyFont="1" applyBorder="1" applyAlignment="1">
      <alignment horizontal="center" vertical="center" wrapText="1"/>
    </xf>
    <xf numFmtId="49" fontId="2" fillId="0" borderId="22" xfId="0" applyNumberFormat="1" applyFont="1" applyBorder="1" applyAlignment="1">
      <alignment horizontal="center" vertical="center" wrapText="1"/>
    </xf>
    <xf numFmtId="43" fontId="2" fillId="0" borderId="0" xfId="1" applyFont="1" applyFill="1" applyBorder="1" applyAlignment="1">
      <alignment horizontal="center" vertical="center"/>
    </xf>
    <xf numFmtId="43" fontId="2" fillId="0" borderId="0" xfId="1" applyFont="1" applyFill="1" applyBorder="1" applyAlignment="1">
      <alignment vertical="center"/>
    </xf>
    <xf numFmtId="49" fontId="2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2" fillId="0" borderId="17" xfId="0" applyFont="1" applyBorder="1" applyAlignment="1">
      <alignment horizontal="center" vertical="center"/>
    </xf>
    <xf numFmtId="0" fontId="2" fillId="0" borderId="19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49" fontId="2" fillId="0" borderId="30" xfId="0" applyNumberFormat="1" applyFont="1" applyBorder="1" applyAlignment="1">
      <alignment horizontal="center" vertical="center" wrapText="1"/>
    </xf>
    <xf numFmtId="49" fontId="2" fillId="0" borderId="32" xfId="0" applyNumberFormat="1" applyFont="1" applyBorder="1" applyAlignment="1">
      <alignment horizontal="center" vertical="center" wrapText="1"/>
    </xf>
    <xf numFmtId="0" fontId="2" fillId="0" borderId="16" xfId="0" applyFont="1" applyBorder="1" applyAlignment="1">
      <alignment vertical="center"/>
    </xf>
    <xf numFmtId="0" fontId="2" fillId="0" borderId="17" xfId="0" applyFont="1" applyBorder="1" applyAlignment="1">
      <alignment vertical="center"/>
    </xf>
    <xf numFmtId="44" fontId="3" fillId="0" borderId="0" xfId="2" applyFont="1" applyFill="1" applyAlignment="1">
      <alignment vertical="center"/>
    </xf>
    <xf numFmtId="44" fontId="2" fillId="0" borderId="0" xfId="2" applyFont="1" applyFill="1" applyAlignment="1">
      <alignment vertical="center"/>
    </xf>
    <xf numFmtId="44" fontId="3" fillId="0" borderId="0" xfId="2" applyFont="1" applyFill="1" applyAlignment="1">
      <alignment horizontal="left" vertical="center"/>
    </xf>
    <xf numFmtId="44" fontId="2" fillId="0" borderId="29" xfId="2" applyFont="1" applyFill="1" applyBorder="1" applyAlignment="1">
      <alignment horizontal="center" vertical="center" wrapText="1"/>
    </xf>
    <xf numFmtId="44" fontId="3" fillId="0" borderId="1" xfId="2" applyFont="1" applyFill="1" applyBorder="1" applyAlignment="1">
      <alignment vertical="center"/>
    </xf>
    <xf numFmtId="44" fontId="2" fillId="0" borderId="16" xfId="2" applyFont="1" applyFill="1" applyBorder="1" applyAlignment="1">
      <alignment vertical="center"/>
    </xf>
    <xf numFmtId="44" fontId="2" fillId="0" borderId="0" xfId="2" applyFont="1" applyFill="1" applyBorder="1" applyAlignment="1">
      <alignment horizontal="center" vertical="center"/>
    </xf>
    <xf numFmtId="44" fontId="2" fillId="0" borderId="0" xfId="2" applyFont="1" applyFill="1" applyAlignment="1">
      <alignment horizontal="left" vertical="center"/>
    </xf>
    <xf numFmtId="44" fontId="2" fillId="0" borderId="0" xfId="2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14" fontId="3" fillId="0" borderId="34" xfId="0" applyNumberFormat="1" applyFont="1" applyBorder="1" applyAlignment="1">
      <alignment horizontal="center" vertical="center"/>
    </xf>
    <xf numFmtId="3" fontId="3" fillId="0" borderId="34" xfId="0" applyNumberFormat="1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justify" vertical="center" wrapText="1"/>
    </xf>
    <xf numFmtId="14" fontId="3" fillId="0" borderId="34" xfId="0" applyNumberFormat="1" applyFont="1" applyBorder="1" applyAlignment="1">
      <alignment vertical="center"/>
    </xf>
    <xf numFmtId="0" fontId="6" fillId="2" borderId="34" xfId="0" applyFont="1" applyFill="1" applyBorder="1" applyAlignment="1">
      <alignment horizontal="center" vertical="center" wrapText="1"/>
    </xf>
    <xf numFmtId="44" fontId="3" fillId="0" borderId="34" xfId="2" applyFont="1" applyFill="1" applyBorder="1" applyAlignment="1">
      <alignment vertical="center"/>
    </xf>
    <xf numFmtId="49" fontId="3" fillId="0" borderId="34" xfId="0" applyNumberFormat="1" applyFont="1" applyBorder="1" applyAlignment="1">
      <alignment horizontal="center" vertical="center" wrapText="1"/>
    </xf>
    <xf numFmtId="49" fontId="3" fillId="0" borderId="23" xfId="0" applyNumberFormat="1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justify" vertical="center" wrapText="1"/>
    </xf>
    <xf numFmtId="14" fontId="3" fillId="0" borderId="1" xfId="0" applyNumberFormat="1" applyFont="1" applyBorder="1" applyAlignment="1">
      <alignment vertical="center"/>
    </xf>
    <xf numFmtId="0" fontId="3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justify" vertical="center" wrapText="1"/>
    </xf>
    <xf numFmtId="0" fontId="5" fillId="0" borderId="37" xfId="0" applyFont="1" applyBorder="1" applyAlignment="1">
      <alignment horizontal="center" vertical="center" wrapText="1"/>
    </xf>
    <xf numFmtId="14" fontId="3" fillId="0" borderId="37" xfId="0" applyNumberFormat="1" applyFont="1" applyBorder="1" applyAlignment="1">
      <alignment vertical="center"/>
    </xf>
    <xf numFmtId="0" fontId="3" fillId="0" borderId="38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4" fontId="3" fillId="0" borderId="2" xfId="0" applyNumberFormat="1" applyFont="1" applyBorder="1" applyAlignment="1">
      <alignment horizontal="center" vertical="center"/>
    </xf>
    <xf numFmtId="3" fontId="3" fillId="0" borderId="2" xfId="0" applyNumberFormat="1" applyFont="1" applyBorder="1" applyAlignment="1">
      <alignment horizontal="center" vertical="center"/>
    </xf>
    <xf numFmtId="0" fontId="3" fillId="0" borderId="36" xfId="0" applyFont="1" applyBorder="1" applyAlignment="1">
      <alignment horizontal="justify" vertical="center" wrapText="1"/>
    </xf>
    <xf numFmtId="14" fontId="3" fillId="0" borderId="36" xfId="0" applyNumberFormat="1" applyFont="1" applyBorder="1" applyAlignment="1">
      <alignment vertical="center"/>
    </xf>
    <xf numFmtId="44" fontId="3" fillId="0" borderId="2" xfId="2" applyFont="1" applyFill="1" applyBorder="1" applyAlignment="1">
      <alignment vertical="center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39" xfId="0" applyNumberFormat="1" applyFont="1" applyBorder="1" applyAlignment="1">
      <alignment horizontal="center" vertical="center" wrapText="1"/>
    </xf>
    <xf numFmtId="0" fontId="5" fillId="0" borderId="40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justify" vertical="center" wrapText="1"/>
    </xf>
    <xf numFmtId="14" fontId="3" fillId="0" borderId="2" xfId="0" applyNumberFormat="1" applyFont="1" applyBorder="1" applyAlignment="1">
      <alignment vertical="center"/>
    </xf>
    <xf numFmtId="0" fontId="5" fillId="0" borderId="2" xfId="0" applyFont="1" applyBorder="1" applyAlignment="1">
      <alignment horizontal="left" vertical="center" wrapText="1"/>
    </xf>
    <xf numFmtId="0" fontId="5" fillId="0" borderId="39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44" fontId="2" fillId="0" borderId="2" xfId="2" applyFont="1" applyFill="1" applyBorder="1" applyAlignment="1">
      <alignment horizontal="center" vertical="center" wrapText="1"/>
    </xf>
    <xf numFmtId="44" fontId="2" fillId="0" borderId="29" xfId="2" applyFont="1" applyFill="1" applyBorder="1" applyAlignment="1">
      <alignment horizontal="center" vertical="center" wrapText="1"/>
    </xf>
    <xf numFmtId="44" fontId="2" fillId="0" borderId="1" xfId="2" applyFont="1" applyFill="1" applyBorder="1" applyAlignment="1">
      <alignment horizontal="center" vertical="center"/>
    </xf>
    <xf numFmtId="49" fontId="2" fillId="0" borderId="23" xfId="0" applyNumberFormat="1" applyFont="1" applyBorder="1" applyAlignment="1">
      <alignment horizontal="center" vertical="center" wrapText="1"/>
    </xf>
    <xf numFmtId="49" fontId="2" fillId="0" borderId="24" xfId="0" applyNumberFormat="1" applyFont="1" applyBorder="1" applyAlignment="1">
      <alignment horizontal="center" vertical="center" wrapText="1"/>
    </xf>
    <xf numFmtId="49" fontId="2" fillId="0" borderId="25" xfId="0" applyNumberFormat="1" applyFont="1" applyBorder="1" applyAlignment="1">
      <alignment horizontal="center" vertical="center" wrapText="1"/>
    </xf>
    <xf numFmtId="49" fontId="2" fillId="0" borderId="21" xfId="0" applyNumberFormat="1" applyFont="1" applyBorder="1" applyAlignment="1">
      <alignment horizontal="center" vertical="center" wrapText="1"/>
    </xf>
    <xf numFmtId="49" fontId="2" fillId="0" borderId="26" xfId="0" applyNumberFormat="1" applyFont="1" applyBorder="1" applyAlignment="1">
      <alignment horizontal="center" vertical="center" wrapText="1"/>
    </xf>
    <xf numFmtId="49" fontId="2" fillId="0" borderId="27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44" fontId="7" fillId="0" borderId="0" xfId="2" applyFont="1" applyFill="1" applyAlignment="1">
      <alignment vertical="center"/>
    </xf>
    <xf numFmtId="0" fontId="8" fillId="0" borderId="0" xfId="0" applyFont="1" applyAlignment="1">
      <alignment vertical="center"/>
    </xf>
    <xf numFmtId="44" fontId="8" fillId="0" borderId="0" xfId="2" applyFont="1" applyFill="1" applyAlignment="1">
      <alignment vertical="center"/>
    </xf>
    <xf numFmtId="0" fontId="7" fillId="0" borderId="0" xfId="0" applyFont="1" applyAlignment="1">
      <alignment horizontal="left" vertical="center"/>
    </xf>
    <xf numFmtId="44" fontId="7" fillId="0" borderId="0" xfId="2" applyFont="1" applyFill="1" applyAlignment="1">
      <alignment horizontal="left" vertical="center"/>
    </xf>
    <xf numFmtId="0" fontId="7" fillId="0" borderId="0" xfId="0" applyFont="1" applyAlignment="1">
      <alignment horizontal="center" vertical="center"/>
    </xf>
    <xf numFmtId="44" fontId="7" fillId="0" borderId="0" xfId="2" applyFont="1" applyFill="1" applyAlignment="1">
      <alignment horizontal="center" vertical="center"/>
    </xf>
    <xf numFmtId="44" fontId="7" fillId="0" borderId="0" xfId="2" applyFont="1" applyFill="1" applyBorder="1" applyAlignment="1">
      <alignment vertical="center"/>
    </xf>
    <xf numFmtId="0" fontId="8" fillId="0" borderId="14" xfId="0" applyFont="1" applyBorder="1" applyAlignment="1">
      <alignment vertical="center"/>
    </xf>
    <xf numFmtId="0" fontId="8" fillId="0" borderId="14" xfId="0" applyFont="1" applyBorder="1" applyAlignment="1">
      <alignment vertical="center" wrapText="1"/>
    </xf>
    <xf numFmtId="44" fontId="8" fillId="0" borderId="14" xfId="2" applyFont="1" applyFill="1" applyBorder="1" applyAlignment="1">
      <alignment vertical="center" wrapText="1"/>
    </xf>
    <xf numFmtId="0" fontId="8" fillId="0" borderId="15" xfId="0" applyFont="1" applyBorder="1" applyAlignment="1">
      <alignment horizontal="left" vertical="center"/>
    </xf>
    <xf numFmtId="0" fontId="8" fillId="0" borderId="16" xfId="0" applyFont="1" applyBorder="1" applyAlignment="1">
      <alignment horizontal="left" vertical="center"/>
    </xf>
    <xf numFmtId="0" fontId="8" fillId="0" borderId="20" xfId="0" applyFont="1" applyBorder="1" applyAlignment="1">
      <alignment horizontal="left" vertical="center"/>
    </xf>
    <xf numFmtId="49" fontId="8" fillId="0" borderId="15" xfId="0" applyNumberFormat="1" applyFont="1" applyBorder="1" applyAlignment="1">
      <alignment horizontal="left" vertical="center"/>
    </xf>
    <xf numFmtId="49" fontId="8" fillId="0" borderId="20" xfId="0" applyNumberFormat="1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44" fontId="5" fillId="0" borderId="34" xfId="2" applyFont="1" applyBorder="1" applyAlignment="1">
      <alignment vertical="center" wrapText="1"/>
    </xf>
    <xf numFmtId="44" fontId="5" fillId="0" borderId="1" xfId="2" applyFont="1" applyBorder="1" applyAlignment="1">
      <alignment vertical="center" wrapText="1"/>
    </xf>
    <xf numFmtId="44" fontId="5" fillId="0" borderId="36" xfId="2" applyFont="1" applyBorder="1" applyAlignment="1">
      <alignment vertical="center" wrapText="1"/>
    </xf>
    <xf numFmtId="44" fontId="5" fillId="0" borderId="2" xfId="2" applyFont="1" applyBorder="1" applyAlignment="1">
      <alignment vertical="center" wrapText="1"/>
    </xf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209550</xdr:colOff>
      <xdr:row>0</xdr:row>
      <xdr:rowOff>9525</xdr:rowOff>
    </xdr:from>
    <xdr:to>
      <xdr:col>1</xdr:col>
      <xdr:colOff>698500</xdr:colOff>
      <xdr:row>2</xdr:row>
      <xdr:rowOff>158750</xdr:rowOff>
    </xdr:to>
    <xdr:pic>
      <xdr:nvPicPr>
        <xdr:cNvPr id="2" name="Imagem 1" descr="pmrb_evandr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43467" y="9525"/>
          <a:ext cx="488950" cy="5090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39"/>
  <sheetViews>
    <sheetView tabSelected="1" zoomScale="90" zoomScaleNormal="90" workbookViewId="0">
      <selection activeCell="D17" sqref="D17"/>
    </sheetView>
  </sheetViews>
  <sheetFormatPr defaultColWidth="9.140625" defaultRowHeight="12.75" x14ac:dyDescent="0.25"/>
  <cols>
    <col min="1" max="1" width="6.42578125" style="10" customWidth="1"/>
    <col min="2" max="2" width="16.42578125" style="10" customWidth="1"/>
    <col min="3" max="3" width="10.140625" style="10" customWidth="1"/>
    <col min="4" max="4" width="13.42578125" style="10" customWidth="1"/>
    <col min="5" max="5" width="8.42578125" style="10" customWidth="1"/>
    <col min="6" max="6" width="40.28515625" style="10" customWidth="1"/>
    <col min="7" max="7" width="11.7109375" style="10" customWidth="1"/>
    <col min="8" max="8" width="16.85546875" style="10" customWidth="1"/>
    <col min="9" max="9" width="24.5703125" style="10" bestFit="1" customWidth="1"/>
    <col min="10" max="10" width="43.85546875" style="10" customWidth="1"/>
    <col min="11" max="11" width="13.5703125" style="21" customWidth="1"/>
    <col min="12" max="12" width="10.5703125" style="10" customWidth="1"/>
    <col min="13" max="13" width="10.7109375" style="10" customWidth="1"/>
    <col min="14" max="14" width="11.42578125" style="10" customWidth="1"/>
    <col min="15" max="15" width="11.140625" style="10" customWidth="1"/>
    <col min="16" max="16" width="18.85546875" style="10" customWidth="1"/>
    <col min="17" max="18" width="17" style="10" customWidth="1"/>
    <col min="19" max="19" width="11.7109375" style="10" customWidth="1"/>
    <col min="20" max="21" width="15.7109375" style="10" customWidth="1"/>
    <col min="22" max="22" width="13.42578125" style="21" customWidth="1"/>
    <col min="23" max="24" width="14" style="21" bestFit="1" customWidth="1"/>
    <col min="25" max="25" width="10.5703125" style="21" customWidth="1"/>
    <col min="26" max="26" width="19.42578125" style="21" customWidth="1"/>
    <col min="27" max="27" width="17" style="10" customWidth="1"/>
    <col min="28" max="28" width="15" style="21" customWidth="1"/>
    <col min="29" max="29" width="15.140625" style="21" customWidth="1"/>
    <col min="30" max="30" width="11.42578125" style="10" customWidth="1"/>
    <col min="31" max="32" width="16.42578125" style="10" customWidth="1"/>
    <col min="33" max="33" width="22.140625" style="10" customWidth="1"/>
    <col min="34" max="34" width="26" style="10" customWidth="1"/>
    <col min="35" max="16384" width="9.140625" style="10"/>
  </cols>
  <sheetData>
    <row r="1" spans="1:37" s="106" customFormat="1" ht="14.25" x14ac:dyDescent="0.25">
      <c r="K1" s="107"/>
      <c r="V1" s="107"/>
      <c r="W1" s="107"/>
      <c r="X1" s="107"/>
      <c r="Y1" s="107"/>
      <c r="Z1" s="107"/>
      <c r="AB1" s="107"/>
      <c r="AC1" s="107"/>
    </row>
    <row r="2" spans="1:37" s="106" customFormat="1" ht="14.25" x14ac:dyDescent="0.25">
      <c r="K2" s="107"/>
      <c r="V2" s="107"/>
      <c r="W2" s="107"/>
      <c r="X2" s="107"/>
      <c r="Y2" s="107"/>
      <c r="Z2" s="107"/>
      <c r="AB2" s="107"/>
      <c r="AC2" s="107"/>
    </row>
    <row r="3" spans="1:37" s="106" customFormat="1" ht="14.25" x14ac:dyDescent="0.25">
      <c r="K3" s="107"/>
      <c r="V3" s="107"/>
      <c r="W3" s="107"/>
      <c r="X3" s="107"/>
      <c r="Y3" s="107"/>
      <c r="Z3" s="107"/>
      <c r="AB3" s="107"/>
      <c r="AC3" s="107"/>
    </row>
    <row r="4" spans="1:37" s="108" customFormat="1" ht="15" x14ac:dyDescent="0.25">
      <c r="A4" s="108" t="s">
        <v>23</v>
      </c>
      <c r="K4" s="109"/>
      <c r="V4" s="109"/>
      <c r="W4" s="109"/>
      <c r="X4" s="109"/>
      <c r="Y4" s="109"/>
      <c r="Z4" s="109"/>
      <c r="AB4" s="109"/>
      <c r="AC4" s="109"/>
    </row>
    <row r="5" spans="1:37" s="106" customFormat="1" ht="14.25" x14ac:dyDescent="0.25">
      <c r="K5" s="107"/>
      <c r="V5" s="107"/>
      <c r="W5" s="107"/>
      <c r="X5" s="107"/>
      <c r="Y5" s="107"/>
      <c r="Z5" s="107"/>
      <c r="AB5" s="107"/>
      <c r="AC5" s="107"/>
    </row>
    <row r="6" spans="1:37" s="108" customFormat="1" ht="15" x14ac:dyDescent="0.25">
      <c r="A6" s="108" t="s">
        <v>44</v>
      </c>
      <c r="K6" s="109"/>
      <c r="V6" s="109"/>
      <c r="W6" s="109"/>
      <c r="X6" s="109"/>
      <c r="Y6" s="109"/>
      <c r="Z6" s="109"/>
      <c r="AB6" s="109"/>
      <c r="AC6" s="109"/>
    </row>
    <row r="7" spans="1:37" s="106" customFormat="1" ht="14.25" x14ac:dyDescent="0.25">
      <c r="A7" s="106" t="s">
        <v>29</v>
      </c>
      <c r="K7" s="107"/>
      <c r="N7" s="110"/>
      <c r="O7" s="110"/>
      <c r="P7" s="110"/>
      <c r="Q7" s="110"/>
      <c r="R7" s="110"/>
      <c r="S7" s="110"/>
      <c r="T7" s="110"/>
      <c r="U7" s="110"/>
      <c r="V7" s="111"/>
      <c r="W7" s="111"/>
      <c r="X7" s="111"/>
      <c r="Y7" s="111"/>
      <c r="Z7" s="111"/>
      <c r="AA7" s="110"/>
      <c r="AB7" s="111"/>
      <c r="AC7" s="111"/>
      <c r="AD7" s="110"/>
      <c r="AE7" s="110"/>
      <c r="AF7" s="110"/>
      <c r="AG7" s="110"/>
      <c r="AH7" s="110"/>
      <c r="AI7" s="110"/>
      <c r="AJ7" s="110"/>
      <c r="AK7" s="110"/>
    </row>
    <row r="8" spans="1:37" s="106" customFormat="1" ht="14.25" x14ac:dyDescent="0.25">
      <c r="A8" s="106" t="s">
        <v>200</v>
      </c>
      <c r="J8" s="110"/>
      <c r="K8" s="111"/>
      <c r="L8" s="110"/>
      <c r="M8" s="110"/>
      <c r="N8" s="110"/>
      <c r="O8" s="110"/>
      <c r="P8" s="110"/>
      <c r="Q8" s="110"/>
      <c r="R8" s="110"/>
      <c r="S8" s="110"/>
      <c r="T8" s="110"/>
      <c r="U8" s="110"/>
      <c r="V8" s="111"/>
      <c r="W8" s="111"/>
      <c r="X8" s="111"/>
      <c r="Y8" s="111"/>
      <c r="Z8" s="111"/>
      <c r="AA8" s="110"/>
      <c r="AB8" s="111"/>
      <c r="AC8" s="111"/>
      <c r="AD8" s="110"/>
      <c r="AE8" s="110"/>
      <c r="AF8" s="110"/>
      <c r="AG8" s="110"/>
      <c r="AH8" s="110"/>
      <c r="AI8" s="110"/>
      <c r="AJ8" s="110"/>
      <c r="AK8" s="110"/>
    </row>
    <row r="9" spans="1:37" s="106" customFormat="1" ht="15" thickBot="1" x14ac:dyDescent="0.3">
      <c r="B9" s="112"/>
      <c r="C9" s="112"/>
      <c r="D9" s="112"/>
      <c r="E9" s="112"/>
      <c r="F9" s="112"/>
      <c r="G9" s="112"/>
      <c r="H9" s="112"/>
      <c r="I9" s="112"/>
      <c r="J9" s="112"/>
      <c r="K9" s="113"/>
      <c r="L9" s="112"/>
      <c r="M9" s="112"/>
      <c r="N9" s="112"/>
      <c r="O9" s="112"/>
      <c r="P9" s="112"/>
      <c r="Q9" s="112"/>
      <c r="R9" s="112"/>
      <c r="S9" s="112"/>
      <c r="T9" s="112"/>
      <c r="U9" s="112"/>
      <c r="V9" s="113"/>
      <c r="W9" s="113"/>
      <c r="X9" s="113"/>
      <c r="Y9" s="113"/>
      <c r="Z9" s="113"/>
      <c r="AA9" s="112"/>
      <c r="AB9" s="113"/>
      <c r="AC9" s="113"/>
      <c r="AD9" s="112"/>
      <c r="AE9" s="112"/>
      <c r="AF9" s="112"/>
      <c r="AG9" s="112"/>
      <c r="AH9" s="112"/>
      <c r="AI9" s="112"/>
      <c r="AJ9" s="112"/>
      <c r="AK9" s="112"/>
    </row>
    <row r="10" spans="1:37" s="106" customFormat="1" ht="15.75" customHeight="1" thickBot="1" x14ac:dyDescent="0.3">
      <c r="A10" s="106" t="s">
        <v>31</v>
      </c>
      <c r="E10" s="118" t="s">
        <v>45</v>
      </c>
      <c r="F10" s="119"/>
      <c r="G10" s="120"/>
      <c r="K10" s="114"/>
      <c r="V10" s="107"/>
      <c r="W10" s="107"/>
      <c r="X10" s="107"/>
      <c r="Y10" s="107"/>
      <c r="Z10" s="107"/>
      <c r="AB10" s="107"/>
      <c r="AC10" s="107"/>
    </row>
    <row r="11" spans="1:37" s="106" customFormat="1" ht="15.75" customHeight="1" thickBot="1" x14ac:dyDescent="0.3">
      <c r="A11" s="106" t="s">
        <v>32</v>
      </c>
      <c r="E11" s="121" t="s">
        <v>201</v>
      </c>
      <c r="F11" s="122"/>
      <c r="G11" s="123"/>
      <c r="K11" s="114"/>
      <c r="V11" s="107"/>
      <c r="W11" s="107"/>
      <c r="X11" s="107"/>
      <c r="Y11" s="107"/>
      <c r="Z11" s="107"/>
      <c r="AB11" s="107"/>
      <c r="AC11" s="107"/>
    </row>
    <row r="12" spans="1:37" s="106" customFormat="1" ht="14.25" x14ac:dyDescent="0.25">
      <c r="K12" s="107"/>
      <c r="V12" s="107"/>
      <c r="W12" s="107"/>
      <c r="X12" s="107"/>
      <c r="Y12" s="107"/>
      <c r="Z12" s="107"/>
      <c r="AB12" s="107"/>
      <c r="AC12" s="107"/>
    </row>
    <row r="13" spans="1:37" s="106" customFormat="1" ht="13.5" customHeight="1" thickBot="1" x14ac:dyDescent="0.3">
      <c r="A13" s="115" t="s">
        <v>26</v>
      </c>
      <c r="B13" s="116"/>
      <c r="C13" s="116"/>
      <c r="D13" s="116"/>
      <c r="E13" s="116"/>
      <c r="F13" s="116"/>
      <c r="G13" s="116"/>
      <c r="H13" s="116"/>
      <c r="I13" s="116"/>
      <c r="J13" s="116"/>
      <c r="K13" s="117"/>
      <c r="L13" s="116"/>
      <c r="M13" s="116"/>
      <c r="N13" s="116"/>
      <c r="O13" s="116"/>
      <c r="P13" s="116"/>
      <c r="Q13" s="116"/>
      <c r="R13" s="116"/>
      <c r="S13" s="116"/>
      <c r="T13" s="116"/>
      <c r="U13" s="116"/>
      <c r="V13" s="117"/>
      <c r="W13" s="117"/>
      <c r="X13" s="117"/>
      <c r="Y13" s="117"/>
      <c r="Z13" s="117"/>
      <c r="AA13" s="116"/>
      <c r="AB13" s="117"/>
      <c r="AC13" s="117"/>
      <c r="AD13" s="116"/>
      <c r="AE13" s="116"/>
      <c r="AF13" s="116"/>
      <c r="AG13" s="116"/>
      <c r="AH13" s="116"/>
    </row>
    <row r="14" spans="1:37" ht="12.95" customHeight="1" x14ac:dyDescent="0.25">
      <c r="A14" s="103" t="s">
        <v>12</v>
      </c>
      <c r="B14" s="78" t="s">
        <v>0</v>
      </c>
      <c r="C14" s="78"/>
      <c r="D14" s="78"/>
      <c r="E14" s="78"/>
      <c r="F14" s="78"/>
      <c r="G14" s="78"/>
      <c r="H14" s="78"/>
      <c r="I14" s="78"/>
      <c r="J14" s="78"/>
      <c r="K14" s="78"/>
      <c r="L14" s="78"/>
      <c r="M14" s="78"/>
      <c r="N14" s="78" t="s">
        <v>1</v>
      </c>
      <c r="O14" s="78"/>
      <c r="P14" s="78"/>
      <c r="Q14" s="78"/>
      <c r="R14" s="79" t="s">
        <v>2</v>
      </c>
      <c r="S14" s="80"/>
      <c r="T14" s="80"/>
      <c r="U14" s="80"/>
      <c r="V14" s="80"/>
      <c r="W14" s="80"/>
      <c r="X14" s="80"/>
      <c r="Y14" s="80"/>
      <c r="Z14" s="80"/>
      <c r="AA14" s="80"/>
      <c r="AB14" s="80"/>
      <c r="AC14" s="81"/>
      <c r="AD14" s="87" t="s">
        <v>3</v>
      </c>
      <c r="AE14" s="88"/>
      <c r="AF14" s="88"/>
      <c r="AG14" s="89"/>
      <c r="AH14" s="75" t="s">
        <v>43</v>
      </c>
    </row>
    <row r="15" spans="1:37" ht="12.95" customHeight="1" x14ac:dyDescent="0.25">
      <c r="A15" s="104"/>
      <c r="B15" s="82" t="s">
        <v>13</v>
      </c>
      <c r="C15" s="93" t="s">
        <v>4</v>
      </c>
      <c r="D15" s="95" t="s">
        <v>5</v>
      </c>
      <c r="E15" s="95" t="s">
        <v>6</v>
      </c>
      <c r="F15" s="82" t="s">
        <v>33</v>
      </c>
      <c r="G15" s="82" t="s">
        <v>20</v>
      </c>
      <c r="H15" s="82" t="s">
        <v>34</v>
      </c>
      <c r="I15" s="82" t="s">
        <v>8</v>
      </c>
      <c r="J15" s="82" t="s">
        <v>10</v>
      </c>
      <c r="K15" s="84" t="s">
        <v>25</v>
      </c>
      <c r="L15" s="73" t="s">
        <v>27</v>
      </c>
      <c r="M15" s="99" t="s">
        <v>7</v>
      </c>
      <c r="N15" s="93" t="s">
        <v>36</v>
      </c>
      <c r="O15" s="93" t="s">
        <v>35</v>
      </c>
      <c r="P15" s="95" t="s">
        <v>14</v>
      </c>
      <c r="Q15" s="97" t="s">
        <v>9</v>
      </c>
      <c r="R15" s="73" t="s">
        <v>28</v>
      </c>
      <c r="S15" s="73" t="s">
        <v>24</v>
      </c>
      <c r="T15" s="73" t="s">
        <v>15</v>
      </c>
      <c r="U15" s="73" t="s">
        <v>37</v>
      </c>
      <c r="V15" s="86" t="s">
        <v>16</v>
      </c>
      <c r="W15" s="86"/>
      <c r="X15" s="86"/>
      <c r="Y15" s="86"/>
      <c r="Z15" s="86"/>
      <c r="AA15" s="73" t="s">
        <v>30</v>
      </c>
      <c r="AB15" s="84" t="s">
        <v>38</v>
      </c>
      <c r="AC15" s="84" t="s">
        <v>19</v>
      </c>
      <c r="AD15" s="90"/>
      <c r="AE15" s="91"/>
      <c r="AF15" s="91"/>
      <c r="AG15" s="92"/>
      <c r="AH15" s="76"/>
    </row>
    <row r="16" spans="1:37" ht="44.45" customHeight="1" thickBot="1" x14ac:dyDescent="0.3">
      <c r="A16" s="105"/>
      <c r="B16" s="83"/>
      <c r="C16" s="94"/>
      <c r="D16" s="96"/>
      <c r="E16" s="96"/>
      <c r="F16" s="83"/>
      <c r="G16" s="83"/>
      <c r="H16" s="83"/>
      <c r="I16" s="83"/>
      <c r="J16" s="83"/>
      <c r="K16" s="85"/>
      <c r="L16" s="74"/>
      <c r="M16" s="100"/>
      <c r="N16" s="94"/>
      <c r="O16" s="94"/>
      <c r="P16" s="96"/>
      <c r="Q16" s="98"/>
      <c r="R16" s="74"/>
      <c r="S16" s="74"/>
      <c r="T16" s="74"/>
      <c r="U16" s="74"/>
      <c r="V16" s="24" t="s">
        <v>17</v>
      </c>
      <c r="W16" s="24" t="s">
        <v>18</v>
      </c>
      <c r="X16" s="24" t="s">
        <v>11</v>
      </c>
      <c r="Y16" s="24" t="s">
        <v>21</v>
      </c>
      <c r="Z16" s="24" t="s">
        <v>22</v>
      </c>
      <c r="AA16" s="74"/>
      <c r="AB16" s="85"/>
      <c r="AC16" s="85"/>
      <c r="AD16" s="17" t="s">
        <v>5</v>
      </c>
      <c r="AE16" s="17" t="s">
        <v>42</v>
      </c>
      <c r="AF16" s="18" t="s">
        <v>39</v>
      </c>
      <c r="AG16" s="18" t="s">
        <v>40</v>
      </c>
      <c r="AH16" s="77"/>
    </row>
    <row r="17" spans="1:34" ht="63.75" x14ac:dyDescent="0.25">
      <c r="A17" s="35">
        <v>1</v>
      </c>
      <c r="B17" s="36" t="s">
        <v>48</v>
      </c>
      <c r="C17" s="36" t="s">
        <v>49</v>
      </c>
      <c r="D17" s="37">
        <v>45698</v>
      </c>
      <c r="E17" s="38">
        <v>13961</v>
      </c>
      <c r="F17" s="39" t="s">
        <v>53</v>
      </c>
      <c r="G17" s="39" t="s">
        <v>54</v>
      </c>
      <c r="H17" s="39" t="s">
        <v>55</v>
      </c>
      <c r="I17" s="39" t="s">
        <v>56</v>
      </c>
      <c r="J17" s="40" t="s">
        <v>50</v>
      </c>
      <c r="K17" s="124">
        <v>689.43</v>
      </c>
      <c r="L17" s="39" t="s">
        <v>51</v>
      </c>
      <c r="M17" s="39" t="s">
        <v>52</v>
      </c>
      <c r="N17" s="41">
        <v>45697</v>
      </c>
      <c r="O17" s="41">
        <v>45698</v>
      </c>
      <c r="P17" s="39" t="s">
        <v>59</v>
      </c>
      <c r="Q17" s="39" t="s">
        <v>57</v>
      </c>
      <c r="R17" s="42" t="s">
        <v>58</v>
      </c>
      <c r="S17" s="36" t="s">
        <v>60</v>
      </c>
      <c r="T17" s="36" t="s">
        <v>61</v>
      </c>
      <c r="U17" s="36" t="s">
        <v>62</v>
      </c>
      <c r="V17" s="43"/>
      <c r="W17" s="43">
        <v>1034.1500000000001</v>
      </c>
      <c r="X17" s="43">
        <f>V17-W17</f>
        <v>-1034.1500000000001</v>
      </c>
      <c r="Y17" s="43"/>
      <c r="Z17" s="43"/>
      <c r="AA17" s="39" t="s">
        <v>63</v>
      </c>
      <c r="AB17" s="43">
        <v>5596.47</v>
      </c>
      <c r="AC17" s="43">
        <f>W17+AB17</f>
        <v>6630.6200000000008</v>
      </c>
      <c r="AD17" s="44" t="s">
        <v>64</v>
      </c>
      <c r="AE17" s="39" t="s">
        <v>65</v>
      </c>
      <c r="AF17" s="45" t="s">
        <v>66</v>
      </c>
      <c r="AG17" s="39" t="s">
        <v>152</v>
      </c>
      <c r="AH17" s="46" t="s">
        <v>67</v>
      </c>
    </row>
    <row r="18" spans="1:34" ht="51" x14ac:dyDescent="0.25">
      <c r="A18" s="51">
        <v>2</v>
      </c>
      <c r="B18" s="34" t="s">
        <v>68</v>
      </c>
      <c r="C18" s="34" t="s">
        <v>69</v>
      </c>
      <c r="D18" s="47">
        <v>45701</v>
      </c>
      <c r="E18" s="48">
        <v>13965</v>
      </c>
      <c r="F18" s="32" t="s">
        <v>53</v>
      </c>
      <c r="G18" s="32" t="s">
        <v>54</v>
      </c>
      <c r="H18" s="32" t="s">
        <v>55</v>
      </c>
      <c r="I18" s="53" t="s">
        <v>56</v>
      </c>
      <c r="J18" s="49" t="s">
        <v>70</v>
      </c>
      <c r="K18" s="125">
        <v>1000</v>
      </c>
      <c r="L18" s="32" t="s">
        <v>72</v>
      </c>
      <c r="M18" s="32" t="s">
        <v>52</v>
      </c>
      <c r="N18" s="50">
        <v>45704</v>
      </c>
      <c r="O18" s="50">
        <v>45705</v>
      </c>
      <c r="P18" s="53" t="s">
        <v>71</v>
      </c>
      <c r="Q18" s="32" t="s">
        <v>57</v>
      </c>
      <c r="R18" s="33" t="s">
        <v>58</v>
      </c>
      <c r="S18" s="34" t="s">
        <v>60</v>
      </c>
      <c r="T18" s="34" t="s">
        <v>73</v>
      </c>
      <c r="U18" s="34" t="s">
        <v>74</v>
      </c>
      <c r="V18" s="25"/>
      <c r="W18" s="25">
        <v>1500</v>
      </c>
      <c r="X18" s="25">
        <f>V18-W18</f>
        <v>-1500</v>
      </c>
      <c r="Y18" s="25"/>
      <c r="Z18" s="25"/>
      <c r="AA18" s="32" t="s">
        <v>63</v>
      </c>
      <c r="AB18" s="25">
        <v>3422.22</v>
      </c>
      <c r="AC18" s="25">
        <f>W18+AB18</f>
        <v>4922.2199999999993</v>
      </c>
      <c r="AD18" s="1" t="s">
        <v>75</v>
      </c>
      <c r="AE18" s="32" t="s">
        <v>65</v>
      </c>
      <c r="AF18" s="1" t="s">
        <v>76</v>
      </c>
      <c r="AG18" s="32" t="s">
        <v>152</v>
      </c>
      <c r="AH18" s="52" t="s">
        <v>67</v>
      </c>
    </row>
    <row r="19" spans="1:34" ht="114.75" x14ac:dyDescent="0.25">
      <c r="A19" s="51">
        <v>3</v>
      </c>
      <c r="B19" s="34" t="s">
        <v>77</v>
      </c>
      <c r="C19" s="34" t="s">
        <v>81</v>
      </c>
      <c r="D19" s="47">
        <v>45736</v>
      </c>
      <c r="E19" s="48">
        <v>13986</v>
      </c>
      <c r="F19" s="34" t="s">
        <v>79</v>
      </c>
      <c r="G19" s="32" t="s">
        <v>54</v>
      </c>
      <c r="H19" s="34" t="s">
        <v>82</v>
      </c>
      <c r="I19" s="32" t="s">
        <v>83</v>
      </c>
      <c r="J19" s="49" t="s">
        <v>84</v>
      </c>
      <c r="K19" s="125">
        <v>413.66</v>
      </c>
      <c r="L19" s="32" t="s">
        <v>86</v>
      </c>
      <c r="M19" s="32" t="s">
        <v>85</v>
      </c>
      <c r="N19" s="50">
        <v>45739</v>
      </c>
      <c r="O19" s="50">
        <v>45744</v>
      </c>
      <c r="P19" s="32" t="s">
        <v>87</v>
      </c>
      <c r="Q19" s="32" t="s">
        <v>57</v>
      </c>
      <c r="R19" s="33" t="s">
        <v>58</v>
      </c>
      <c r="S19" s="34" t="s">
        <v>60</v>
      </c>
      <c r="T19" s="34" t="s">
        <v>90</v>
      </c>
      <c r="U19" s="34" t="s">
        <v>91</v>
      </c>
      <c r="V19" s="25"/>
      <c r="W19" s="25">
        <v>2275.13</v>
      </c>
      <c r="X19" s="25">
        <f t="shared" ref="X19:X20" si="0">V19-W19</f>
        <v>-2275.13</v>
      </c>
      <c r="Y19" s="25"/>
      <c r="Z19" s="25"/>
      <c r="AA19" s="32" t="s">
        <v>63</v>
      </c>
      <c r="AB19" s="25">
        <v>4726.04</v>
      </c>
      <c r="AC19" s="25">
        <f t="shared" ref="AC19" si="1">W19+AB19</f>
        <v>7001.17</v>
      </c>
      <c r="AD19" s="1" t="s">
        <v>92</v>
      </c>
      <c r="AE19" s="1" t="s">
        <v>65</v>
      </c>
      <c r="AF19" s="2" t="s">
        <v>93</v>
      </c>
      <c r="AG19" s="32" t="s">
        <v>152</v>
      </c>
      <c r="AH19" s="52" t="s">
        <v>67</v>
      </c>
    </row>
    <row r="20" spans="1:34" ht="114.75" x14ac:dyDescent="0.25">
      <c r="A20" s="51">
        <v>4</v>
      </c>
      <c r="B20" s="34" t="s">
        <v>77</v>
      </c>
      <c r="C20" s="34" t="s">
        <v>80</v>
      </c>
      <c r="D20" s="47">
        <v>45736</v>
      </c>
      <c r="E20" s="48">
        <v>13986</v>
      </c>
      <c r="F20" s="34" t="s">
        <v>78</v>
      </c>
      <c r="G20" s="32" t="s">
        <v>54</v>
      </c>
      <c r="H20" s="34" t="s">
        <v>82</v>
      </c>
      <c r="I20" s="54" t="s">
        <v>83</v>
      </c>
      <c r="J20" s="49" t="s">
        <v>84</v>
      </c>
      <c r="K20" s="125">
        <v>413.66</v>
      </c>
      <c r="L20" s="32" t="s">
        <v>86</v>
      </c>
      <c r="M20" s="32" t="s">
        <v>85</v>
      </c>
      <c r="N20" s="50">
        <v>45739</v>
      </c>
      <c r="O20" s="50">
        <v>45744</v>
      </c>
      <c r="P20" s="32" t="s">
        <v>87</v>
      </c>
      <c r="Q20" s="32" t="s">
        <v>57</v>
      </c>
      <c r="R20" s="33" t="s">
        <v>58</v>
      </c>
      <c r="S20" s="34" t="s">
        <v>60</v>
      </c>
      <c r="T20" s="34" t="s">
        <v>88</v>
      </c>
      <c r="U20" s="34" t="s">
        <v>89</v>
      </c>
      <c r="V20" s="25"/>
      <c r="W20" s="25">
        <v>2275.13</v>
      </c>
      <c r="X20" s="25">
        <f t="shared" si="0"/>
        <v>-2275.13</v>
      </c>
      <c r="Y20" s="25"/>
      <c r="Z20" s="25"/>
      <c r="AA20" s="32" t="s">
        <v>63</v>
      </c>
      <c r="AB20" s="25">
        <v>4732.83</v>
      </c>
      <c r="AC20" s="25">
        <f t="shared" ref="AC20:AC25" si="2">W20+AB20</f>
        <v>7007.96</v>
      </c>
      <c r="AD20" s="1" t="s">
        <v>92</v>
      </c>
      <c r="AE20" s="1" t="s">
        <v>65</v>
      </c>
      <c r="AF20" s="2" t="s">
        <v>93</v>
      </c>
      <c r="AG20" s="32" t="s">
        <v>152</v>
      </c>
      <c r="AH20" s="52" t="s">
        <v>67</v>
      </c>
    </row>
    <row r="21" spans="1:34" ht="63.75" x14ac:dyDescent="0.25">
      <c r="A21" s="51">
        <v>5</v>
      </c>
      <c r="B21" s="34" t="s">
        <v>94</v>
      </c>
      <c r="C21" s="34" t="s">
        <v>95</v>
      </c>
      <c r="D21" s="47">
        <v>45742</v>
      </c>
      <c r="E21" s="48">
        <v>13990</v>
      </c>
      <c r="F21" s="32" t="s">
        <v>53</v>
      </c>
      <c r="G21" s="32" t="s">
        <v>54</v>
      </c>
      <c r="H21" s="32" t="s">
        <v>55</v>
      </c>
      <c r="I21" s="53" t="s">
        <v>56</v>
      </c>
      <c r="J21" s="55" t="s">
        <v>96</v>
      </c>
      <c r="K21" s="125">
        <v>689.43</v>
      </c>
      <c r="L21" s="54" t="s">
        <v>51</v>
      </c>
      <c r="M21" s="56" t="s">
        <v>97</v>
      </c>
      <c r="N21" s="57">
        <v>45742</v>
      </c>
      <c r="O21" s="57">
        <v>45744</v>
      </c>
      <c r="P21" s="54" t="s">
        <v>59</v>
      </c>
      <c r="Q21" s="56" t="s">
        <v>57</v>
      </c>
      <c r="R21" s="33" t="s">
        <v>58</v>
      </c>
      <c r="S21" s="34" t="s">
        <v>60</v>
      </c>
      <c r="T21" s="34" t="s">
        <v>98</v>
      </c>
      <c r="U21" s="34" t="s">
        <v>99</v>
      </c>
      <c r="V21" s="25"/>
      <c r="W21" s="25">
        <v>1723.58</v>
      </c>
      <c r="X21" s="25">
        <f t="shared" ref="X21:X26" si="3">V21-W21</f>
        <v>-1723.58</v>
      </c>
      <c r="Y21" s="25"/>
      <c r="Z21" s="25"/>
      <c r="AA21" s="32" t="s">
        <v>63</v>
      </c>
      <c r="AB21" s="25">
        <v>2566.6799999999998</v>
      </c>
      <c r="AC21" s="25">
        <f t="shared" si="2"/>
        <v>4290.26</v>
      </c>
      <c r="AD21" s="1" t="s">
        <v>100</v>
      </c>
      <c r="AE21" s="32" t="s">
        <v>65</v>
      </c>
      <c r="AF21" s="1" t="s">
        <v>93</v>
      </c>
      <c r="AG21" s="32" t="s">
        <v>152</v>
      </c>
      <c r="AH21" s="52" t="s">
        <v>67</v>
      </c>
    </row>
    <row r="22" spans="1:34" ht="63.75" x14ac:dyDescent="0.25">
      <c r="A22" s="51">
        <v>6</v>
      </c>
      <c r="B22" s="34" t="s">
        <v>101</v>
      </c>
      <c r="C22" s="34" t="s">
        <v>102</v>
      </c>
      <c r="D22" s="47">
        <v>45782</v>
      </c>
      <c r="E22" s="48">
        <v>14013</v>
      </c>
      <c r="F22" s="32" t="s">
        <v>53</v>
      </c>
      <c r="G22" s="32" t="s">
        <v>54</v>
      </c>
      <c r="H22" s="32" t="s">
        <v>55</v>
      </c>
      <c r="I22" s="53" t="s">
        <v>56</v>
      </c>
      <c r="J22" s="62" t="s">
        <v>103</v>
      </c>
      <c r="K22" s="126">
        <v>800</v>
      </c>
      <c r="L22" s="53" t="s">
        <v>51</v>
      </c>
      <c r="M22" s="54" t="s">
        <v>97</v>
      </c>
      <c r="N22" s="63">
        <v>45742</v>
      </c>
      <c r="O22" s="63">
        <v>45744</v>
      </c>
      <c r="P22" s="53" t="s">
        <v>104</v>
      </c>
      <c r="Q22" s="56" t="s">
        <v>57</v>
      </c>
      <c r="R22" s="33" t="s">
        <v>58</v>
      </c>
      <c r="S22" s="34" t="s">
        <v>60</v>
      </c>
      <c r="T22" s="34" t="s">
        <v>105</v>
      </c>
      <c r="U22" s="34" t="s">
        <v>106</v>
      </c>
      <c r="V22" s="25"/>
      <c r="W22" s="25">
        <v>2000</v>
      </c>
      <c r="X22" s="25">
        <f t="shared" si="3"/>
        <v>-2000</v>
      </c>
      <c r="Y22" s="25"/>
      <c r="Z22" s="25"/>
      <c r="AA22" s="32" t="s">
        <v>63</v>
      </c>
      <c r="AB22" s="25">
        <v>1631.06</v>
      </c>
      <c r="AC22" s="25">
        <f t="shared" si="2"/>
        <v>3631.06</v>
      </c>
      <c r="AD22" s="1" t="s">
        <v>107</v>
      </c>
      <c r="AE22" s="32" t="s">
        <v>65</v>
      </c>
      <c r="AF22" s="1" t="s">
        <v>108</v>
      </c>
      <c r="AG22" s="32" t="s">
        <v>152</v>
      </c>
      <c r="AH22" s="52" t="s">
        <v>67</v>
      </c>
    </row>
    <row r="23" spans="1:34" ht="140.25" x14ac:dyDescent="0.25">
      <c r="A23" s="58">
        <v>7</v>
      </c>
      <c r="B23" s="59" t="s">
        <v>109</v>
      </c>
      <c r="C23" s="59" t="s">
        <v>110</v>
      </c>
      <c r="D23" s="60">
        <v>45810</v>
      </c>
      <c r="E23" s="61">
        <v>14034</v>
      </c>
      <c r="F23" s="53" t="s">
        <v>111</v>
      </c>
      <c r="G23" s="53" t="s">
        <v>112</v>
      </c>
      <c r="H23" s="53" t="s">
        <v>113</v>
      </c>
      <c r="I23" s="53" t="s">
        <v>132</v>
      </c>
      <c r="J23" s="49" t="s">
        <v>114</v>
      </c>
      <c r="K23" s="125">
        <v>480</v>
      </c>
      <c r="L23" s="32" t="s">
        <v>72</v>
      </c>
      <c r="M23" s="32" t="s">
        <v>115</v>
      </c>
      <c r="N23" s="50">
        <v>45810</v>
      </c>
      <c r="O23" s="50">
        <v>45814</v>
      </c>
      <c r="P23" s="32" t="s">
        <v>59</v>
      </c>
      <c r="Q23" s="32" t="s">
        <v>57</v>
      </c>
      <c r="R23" s="33" t="s">
        <v>58</v>
      </c>
      <c r="S23" s="34" t="s">
        <v>60</v>
      </c>
      <c r="T23" s="34" t="s">
        <v>116</v>
      </c>
      <c r="U23" s="34" t="s">
        <v>117</v>
      </c>
      <c r="V23" s="64"/>
      <c r="W23" s="64">
        <v>2160</v>
      </c>
      <c r="X23" s="64">
        <f t="shared" si="3"/>
        <v>-2160</v>
      </c>
      <c r="Y23" s="64"/>
      <c r="Z23" s="64"/>
      <c r="AA23" s="32" t="s">
        <v>63</v>
      </c>
      <c r="AB23" s="64">
        <v>6216.45</v>
      </c>
      <c r="AC23" s="64">
        <f t="shared" si="2"/>
        <v>8376.4500000000007</v>
      </c>
      <c r="AD23" s="65" t="s">
        <v>118</v>
      </c>
      <c r="AE23" s="32" t="s">
        <v>65</v>
      </c>
      <c r="AF23" s="66" t="s">
        <v>119</v>
      </c>
      <c r="AG23" s="32" t="s">
        <v>152</v>
      </c>
      <c r="AH23" s="67" t="s">
        <v>120</v>
      </c>
    </row>
    <row r="24" spans="1:34" ht="76.5" x14ac:dyDescent="0.25">
      <c r="A24" s="58">
        <v>8</v>
      </c>
      <c r="B24" s="68" t="s">
        <v>121</v>
      </c>
      <c r="C24" s="59" t="s">
        <v>122</v>
      </c>
      <c r="D24" s="60">
        <v>45818</v>
      </c>
      <c r="E24" s="61">
        <v>14041</v>
      </c>
      <c r="F24" s="32" t="s">
        <v>53</v>
      </c>
      <c r="G24" s="32" t="s">
        <v>54</v>
      </c>
      <c r="H24" s="32" t="s">
        <v>55</v>
      </c>
      <c r="I24" s="32" t="s">
        <v>56</v>
      </c>
      <c r="J24" s="49" t="s">
        <v>123</v>
      </c>
      <c r="K24" s="125">
        <v>800</v>
      </c>
      <c r="L24" s="53" t="s">
        <v>51</v>
      </c>
      <c r="M24" s="32" t="s">
        <v>124</v>
      </c>
      <c r="N24" s="50">
        <v>45833</v>
      </c>
      <c r="O24" s="50">
        <v>45836</v>
      </c>
      <c r="P24" s="32" t="s">
        <v>59</v>
      </c>
      <c r="Q24" s="32" t="s">
        <v>57</v>
      </c>
      <c r="R24" s="33" t="s">
        <v>58</v>
      </c>
      <c r="S24" s="34" t="s">
        <v>60</v>
      </c>
      <c r="T24" s="34" t="s">
        <v>125</v>
      </c>
      <c r="U24" s="34" t="s">
        <v>126</v>
      </c>
      <c r="V24" s="64"/>
      <c r="W24" s="64">
        <v>2800</v>
      </c>
      <c r="X24" s="64">
        <f t="shared" si="3"/>
        <v>-2800</v>
      </c>
      <c r="Y24" s="64"/>
      <c r="Z24" s="64"/>
      <c r="AA24" s="32" t="s">
        <v>63</v>
      </c>
      <c r="AB24" s="64">
        <v>2932.72</v>
      </c>
      <c r="AC24" s="64">
        <f t="shared" si="2"/>
        <v>5732.7199999999993</v>
      </c>
      <c r="AD24" s="65" t="s">
        <v>127</v>
      </c>
      <c r="AE24" s="32" t="s">
        <v>65</v>
      </c>
      <c r="AF24" s="66" t="s">
        <v>128</v>
      </c>
      <c r="AG24" s="32" t="s">
        <v>152</v>
      </c>
      <c r="AH24" s="67" t="s">
        <v>120</v>
      </c>
    </row>
    <row r="25" spans="1:34" ht="114.75" x14ac:dyDescent="0.25">
      <c r="A25" s="58">
        <v>9</v>
      </c>
      <c r="B25" s="68" t="s">
        <v>129</v>
      </c>
      <c r="C25" s="59" t="s">
        <v>134</v>
      </c>
      <c r="D25" s="60">
        <v>45818</v>
      </c>
      <c r="E25" s="61">
        <v>14043</v>
      </c>
      <c r="F25" s="53" t="s">
        <v>130</v>
      </c>
      <c r="G25" s="32" t="s">
        <v>54</v>
      </c>
      <c r="H25" s="53" t="s">
        <v>131</v>
      </c>
      <c r="I25" s="32" t="s">
        <v>133</v>
      </c>
      <c r="J25" s="62" t="s">
        <v>135</v>
      </c>
      <c r="K25" s="125">
        <v>800</v>
      </c>
      <c r="L25" s="53" t="s">
        <v>51</v>
      </c>
      <c r="M25" s="32" t="s">
        <v>124</v>
      </c>
      <c r="N25" s="63">
        <v>45832</v>
      </c>
      <c r="O25" s="63">
        <v>45835</v>
      </c>
      <c r="P25" s="32" t="s">
        <v>59</v>
      </c>
      <c r="Q25" s="32" t="s">
        <v>57</v>
      </c>
      <c r="R25" s="33" t="s">
        <v>58</v>
      </c>
      <c r="S25" s="34" t="s">
        <v>60</v>
      </c>
      <c r="T25" s="34" t="s">
        <v>136</v>
      </c>
      <c r="U25" s="34" t="s">
        <v>137</v>
      </c>
      <c r="V25" s="64"/>
      <c r="W25" s="64">
        <v>2800</v>
      </c>
      <c r="X25" s="64">
        <f t="shared" si="3"/>
        <v>-2800</v>
      </c>
      <c r="Y25" s="64"/>
      <c r="Z25" s="64"/>
      <c r="AA25" s="32" t="s">
        <v>63</v>
      </c>
      <c r="AB25" s="64">
        <v>2932.72</v>
      </c>
      <c r="AC25" s="64">
        <f t="shared" si="2"/>
        <v>5732.7199999999993</v>
      </c>
      <c r="AD25" s="65" t="s">
        <v>127</v>
      </c>
      <c r="AE25" s="32" t="s">
        <v>65</v>
      </c>
      <c r="AF25" s="66" t="s">
        <v>128</v>
      </c>
      <c r="AG25" s="32" t="s">
        <v>152</v>
      </c>
      <c r="AH25" s="67" t="s">
        <v>120</v>
      </c>
    </row>
    <row r="26" spans="1:34" ht="63.75" x14ac:dyDescent="0.25">
      <c r="A26" s="58">
        <v>10</v>
      </c>
      <c r="B26" s="68" t="s">
        <v>138</v>
      </c>
      <c r="C26" s="59" t="s">
        <v>139</v>
      </c>
      <c r="D26" s="60">
        <v>45859</v>
      </c>
      <c r="E26" s="61">
        <v>14068</v>
      </c>
      <c r="F26" s="32" t="s">
        <v>53</v>
      </c>
      <c r="G26" s="32" t="s">
        <v>54</v>
      </c>
      <c r="H26" s="32" t="s">
        <v>55</v>
      </c>
      <c r="I26" s="32" t="s">
        <v>56</v>
      </c>
      <c r="J26" s="49" t="s">
        <v>140</v>
      </c>
      <c r="K26" s="125">
        <v>800</v>
      </c>
      <c r="L26" s="53" t="s">
        <v>51</v>
      </c>
      <c r="M26" s="32" t="s">
        <v>97</v>
      </c>
      <c r="N26" s="50">
        <v>45860</v>
      </c>
      <c r="O26" s="50">
        <v>45862</v>
      </c>
      <c r="P26" s="32" t="s">
        <v>59</v>
      </c>
      <c r="Q26" s="32" t="s">
        <v>57</v>
      </c>
      <c r="R26" s="33" t="s">
        <v>58</v>
      </c>
      <c r="S26" s="34" t="s">
        <v>60</v>
      </c>
      <c r="T26" s="34" t="s">
        <v>141</v>
      </c>
      <c r="U26" s="34" t="s">
        <v>142</v>
      </c>
      <c r="V26" s="64"/>
      <c r="W26" s="64">
        <v>2000</v>
      </c>
      <c r="X26" s="64">
        <f t="shared" si="3"/>
        <v>-2000</v>
      </c>
      <c r="Y26" s="64"/>
      <c r="Z26" s="64"/>
      <c r="AA26" s="32" t="s">
        <v>63</v>
      </c>
      <c r="AB26" s="64">
        <v>5169.57</v>
      </c>
      <c r="AC26" s="64">
        <f t="shared" ref="AC26:AC29" si="4">W26+AB26</f>
        <v>7169.57</v>
      </c>
      <c r="AD26" s="65" t="s">
        <v>143</v>
      </c>
      <c r="AE26" s="32" t="s">
        <v>65</v>
      </c>
      <c r="AF26" s="66" t="s">
        <v>144</v>
      </c>
      <c r="AG26" s="32" t="s">
        <v>152</v>
      </c>
      <c r="AH26" s="52" t="s">
        <v>67</v>
      </c>
    </row>
    <row r="27" spans="1:34" ht="102" x14ac:dyDescent="0.25">
      <c r="A27" s="58">
        <v>11</v>
      </c>
      <c r="B27" s="68" t="s">
        <v>145</v>
      </c>
      <c r="C27" s="59" t="s">
        <v>146</v>
      </c>
      <c r="D27" s="60">
        <v>45896</v>
      </c>
      <c r="E27" s="61">
        <v>14096</v>
      </c>
      <c r="F27" s="53" t="s">
        <v>153</v>
      </c>
      <c r="G27" s="32" t="s">
        <v>54</v>
      </c>
      <c r="H27" s="53" t="s">
        <v>154</v>
      </c>
      <c r="I27" s="53" t="s">
        <v>155</v>
      </c>
      <c r="J27" s="49" t="s">
        <v>147</v>
      </c>
      <c r="K27" s="125">
        <v>800</v>
      </c>
      <c r="L27" s="53" t="s">
        <v>51</v>
      </c>
      <c r="M27" s="32">
        <v>3</v>
      </c>
      <c r="N27" s="50">
        <v>45896</v>
      </c>
      <c r="O27" s="50">
        <v>45899</v>
      </c>
      <c r="P27" s="32" t="s">
        <v>148</v>
      </c>
      <c r="Q27" s="32" t="s">
        <v>57</v>
      </c>
      <c r="R27" s="33" t="s">
        <v>58</v>
      </c>
      <c r="S27" s="34" t="s">
        <v>60</v>
      </c>
      <c r="T27" s="34" t="s">
        <v>149</v>
      </c>
      <c r="U27" s="34" t="s">
        <v>150</v>
      </c>
      <c r="V27" s="64"/>
      <c r="W27" s="64">
        <f>K27*M27</f>
        <v>2400</v>
      </c>
      <c r="X27" s="64">
        <f t="shared" ref="X27:X29" si="5">V27-W27</f>
        <v>-2400</v>
      </c>
      <c r="Y27" s="64"/>
      <c r="Z27" s="64"/>
      <c r="AA27" s="32" t="s">
        <v>63</v>
      </c>
      <c r="AB27" s="64">
        <v>5982.22</v>
      </c>
      <c r="AC27" s="64">
        <f t="shared" si="4"/>
        <v>8382.2200000000012</v>
      </c>
      <c r="AD27" s="65" t="s">
        <v>151</v>
      </c>
      <c r="AE27" s="32" t="s">
        <v>65</v>
      </c>
      <c r="AF27" s="66" t="s">
        <v>156</v>
      </c>
      <c r="AG27" s="32" t="s">
        <v>152</v>
      </c>
      <c r="AH27" s="52" t="s">
        <v>67</v>
      </c>
    </row>
    <row r="28" spans="1:34" ht="76.5" x14ac:dyDescent="0.25">
      <c r="A28" s="58">
        <v>12</v>
      </c>
      <c r="B28" s="68" t="s">
        <v>161</v>
      </c>
      <c r="C28" s="59" t="s">
        <v>162</v>
      </c>
      <c r="D28" s="60">
        <v>45911</v>
      </c>
      <c r="E28" s="61">
        <v>14105</v>
      </c>
      <c r="F28" s="71" t="s">
        <v>157</v>
      </c>
      <c r="G28" s="32" t="s">
        <v>54</v>
      </c>
      <c r="H28" s="53" t="s">
        <v>158</v>
      </c>
      <c r="I28" s="53" t="s">
        <v>159</v>
      </c>
      <c r="J28" s="69" t="s">
        <v>160</v>
      </c>
      <c r="K28" s="127">
        <v>1160</v>
      </c>
      <c r="L28" s="53" t="s">
        <v>72</v>
      </c>
      <c r="M28" s="32" t="s">
        <v>52</v>
      </c>
      <c r="N28" s="70">
        <v>45914</v>
      </c>
      <c r="O28" s="70">
        <v>45915</v>
      </c>
      <c r="P28" s="32" t="s">
        <v>59</v>
      </c>
      <c r="Q28" s="32" t="s">
        <v>57</v>
      </c>
      <c r="R28" s="33" t="s">
        <v>58</v>
      </c>
      <c r="S28" s="34" t="s">
        <v>60</v>
      </c>
      <c r="T28" s="59" t="s">
        <v>163</v>
      </c>
      <c r="U28" s="59" t="s">
        <v>164</v>
      </c>
      <c r="V28" s="64"/>
      <c r="W28" s="64">
        <v>1740</v>
      </c>
      <c r="X28" s="64">
        <f t="shared" si="5"/>
        <v>-1740</v>
      </c>
      <c r="Y28" s="64"/>
      <c r="Z28" s="64"/>
      <c r="AA28" s="32" t="s">
        <v>63</v>
      </c>
      <c r="AB28" s="64">
        <v>6909.36</v>
      </c>
      <c r="AC28" s="64">
        <f t="shared" si="4"/>
        <v>8649.36</v>
      </c>
      <c r="AD28" s="65" t="s">
        <v>165</v>
      </c>
      <c r="AE28" s="32" t="s">
        <v>65</v>
      </c>
      <c r="AF28" s="66" t="s">
        <v>166</v>
      </c>
      <c r="AG28" s="32" t="s">
        <v>152</v>
      </c>
      <c r="AH28" s="67" t="s">
        <v>120</v>
      </c>
    </row>
    <row r="29" spans="1:34" ht="114.75" x14ac:dyDescent="0.25">
      <c r="A29" s="58">
        <v>13</v>
      </c>
      <c r="B29" s="68" t="s">
        <v>167</v>
      </c>
      <c r="C29" s="59" t="s">
        <v>168</v>
      </c>
      <c r="D29" s="60">
        <v>45933</v>
      </c>
      <c r="E29" s="61">
        <v>14120</v>
      </c>
      <c r="F29" s="71" t="s">
        <v>169</v>
      </c>
      <c r="G29" s="32" t="s">
        <v>54</v>
      </c>
      <c r="H29" s="53" t="s">
        <v>170</v>
      </c>
      <c r="I29" s="53" t="s">
        <v>155</v>
      </c>
      <c r="J29" s="69" t="s">
        <v>171</v>
      </c>
      <c r="K29" s="127">
        <v>480</v>
      </c>
      <c r="L29" s="53" t="s">
        <v>86</v>
      </c>
      <c r="M29" s="32" t="s">
        <v>97</v>
      </c>
      <c r="N29" s="70">
        <v>45944</v>
      </c>
      <c r="O29" s="70">
        <v>45946</v>
      </c>
      <c r="P29" s="32" t="s">
        <v>59</v>
      </c>
      <c r="Q29" s="32" t="s">
        <v>57</v>
      </c>
      <c r="R29" s="33" t="s">
        <v>58</v>
      </c>
      <c r="S29" s="34" t="s">
        <v>60</v>
      </c>
      <c r="T29" s="59" t="s">
        <v>172</v>
      </c>
      <c r="U29" s="59" t="s">
        <v>173</v>
      </c>
      <c r="V29" s="64"/>
      <c r="W29" s="64">
        <v>1200</v>
      </c>
      <c r="X29" s="64">
        <f t="shared" si="5"/>
        <v>-1200</v>
      </c>
      <c r="Y29" s="64"/>
      <c r="Z29" s="64"/>
      <c r="AA29" s="32" t="s">
        <v>63</v>
      </c>
      <c r="AB29" s="64">
        <v>3915.67</v>
      </c>
      <c r="AC29" s="64">
        <f t="shared" si="4"/>
        <v>5115.67</v>
      </c>
      <c r="AD29" s="65" t="s">
        <v>175</v>
      </c>
      <c r="AE29" s="32" t="s">
        <v>65</v>
      </c>
      <c r="AF29" s="66" t="s">
        <v>174</v>
      </c>
      <c r="AG29" s="72" t="s">
        <v>152</v>
      </c>
      <c r="AH29" s="52" t="s">
        <v>67</v>
      </c>
    </row>
    <row r="30" spans="1:34" ht="114.75" x14ac:dyDescent="0.25">
      <c r="A30" s="58">
        <v>14</v>
      </c>
      <c r="B30" s="68" t="s">
        <v>167</v>
      </c>
      <c r="C30" s="59" t="s">
        <v>176</v>
      </c>
      <c r="D30" s="60">
        <v>45933</v>
      </c>
      <c r="E30" s="61">
        <v>14120</v>
      </c>
      <c r="F30" s="71" t="s">
        <v>178</v>
      </c>
      <c r="G30" s="32" t="s">
        <v>54</v>
      </c>
      <c r="H30" s="53" t="s">
        <v>177</v>
      </c>
      <c r="I30" s="53" t="s">
        <v>155</v>
      </c>
      <c r="J30" s="69" t="s">
        <v>171</v>
      </c>
      <c r="K30" s="127">
        <v>480</v>
      </c>
      <c r="L30" s="53" t="s">
        <v>86</v>
      </c>
      <c r="M30" s="32" t="s">
        <v>97</v>
      </c>
      <c r="N30" s="70">
        <v>45944</v>
      </c>
      <c r="O30" s="70">
        <v>45946</v>
      </c>
      <c r="P30" s="32" t="s">
        <v>59</v>
      </c>
      <c r="Q30" s="32" t="s">
        <v>57</v>
      </c>
      <c r="R30" s="33" t="s">
        <v>58</v>
      </c>
      <c r="S30" s="34" t="s">
        <v>60</v>
      </c>
      <c r="T30" s="59" t="s">
        <v>117</v>
      </c>
      <c r="U30" s="59" t="s">
        <v>179</v>
      </c>
      <c r="V30" s="64"/>
      <c r="W30" s="64">
        <v>1200</v>
      </c>
      <c r="X30" s="64">
        <f t="shared" ref="X30:X31" si="6">V30-W30</f>
        <v>-1200</v>
      </c>
      <c r="Y30" s="64"/>
      <c r="Z30" s="64"/>
      <c r="AA30" s="32" t="s">
        <v>63</v>
      </c>
      <c r="AB30" s="64">
        <v>3915.67</v>
      </c>
      <c r="AC30" s="64">
        <f t="shared" ref="AC30:AC31" si="7">W30+AB30</f>
        <v>5115.67</v>
      </c>
      <c r="AD30" s="65" t="s">
        <v>175</v>
      </c>
      <c r="AE30" s="32" t="s">
        <v>65</v>
      </c>
      <c r="AF30" s="66" t="s">
        <v>174</v>
      </c>
      <c r="AG30" s="72" t="s">
        <v>152</v>
      </c>
      <c r="AH30" s="52" t="s">
        <v>67</v>
      </c>
    </row>
    <row r="31" spans="1:34" ht="63.75" x14ac:dyDescent="0.25">
      <c r="A31" s="58">
        <v>15</v>
      </c>
      <c r="B31" s="68" t="s">
        <v>180</v>
      </c>
      <c r="C31" s="59" t="s">
        <v>181</v>
      </c>
      <c r="D31" s="60">
        <v>45944</v>
      </c>
      <c r="E31" s="61">
        <v>14127</v>
      </c>
      <c r="F31" s="32" t="s">
        <v>53</v>
      </c>
      <c r="G31" s="32" t="s">
        <v>54</v>
      </c>
      <c r="H31" s="32" t="s">
        <v>55</v>
      </c>
      <c r="I31" s="32" t="s">
        <v>56</v>
      </c>
      <c r="J31" s="49" t="s">
        <v>182</v>
      </c>
      <c r="K31" s="125">
        <v>800</v>
      </c>
      <c r="L31" s="53" t="s">
        <v>51</v>
      </c>
      <c r="M31" s="32" t="s">
        <v>124</v>
      </c>
      <c r="N31" s="50">
        <v>45952</v>
      </c>
      <c r="O31" s="50">
        <v>45955</v>
      </c>
      <c r="P31" s="32" t="s">
        <v>183</v>
      </c>
      <c r="Q31" s="32" t="s">
        <v>57</v>
      </c>
      <c r="R31" s="33" t="s">
        <v>58</v>
      </c>
      <c r="S31" s="34" t="s">
        <v>60</v>
      </c>
      <c r="T31" s="34" t="s">
        <v>184</v>
      </c>
      <c r="U31" s="34" t="s">
        <v>185</v>
      </c>
      <c r="V31" s="64"/>
      <c r="W31" s="64">
        <v>2800</v>
      </c>
      <c r="X31" s="64">
        <f t="shared" si="6"/>
        <v>-2800</v>
      </c>
      <c r="Y31" s="64"/>
      <c r="Z31" s="64"/>
      <c r="AA31" s="32" t="s">
        <v>63</v>
      </c>
      <c r="AB31" s="64">
        <v>6205.96</v>
      </c>
      <c r="AC31" s="64">
        <f t="shared" si="7"/>
        <v>9005.9599999999991</v>
      </c>
      <c r="AD31" s="65" t="s">
        <v>186</v>
      </c>
      <c r="AE31" s="32" t="s">
        <v>65</v>
      </c>
      <c r="AF31" s="66" t="s">
        <v>174</v>
      </c>
      <c r="AG31" s="32" t="s">
        <v>152</v>
      </c>
      <c r="AH31" s="52" t="s">
        <v>67</v>
      </c>
    </row>
    <row r="32" spans="1:34" ht="63.75" x14ac:dyDescent="0.25">
      <c r="A32" s="58">
        <v>16</v>
      </c>
      <c r="B32" s="68" t="s">
        <v>187</v>
      </c>
      <c r="C32" s="59" t="s">
        <v>188</v>
      </c>
      <c r="D32" s="60">
        <v>45947</v>
      </c>
      <c r="E32" s="61">
        <v>14130</v>
      </c>
      <c r="F32" s="32" t="s">
        <v>53</v>
      </c>
      <c r="G32" s="32" t="s">
        <v>54</v>
      </c>
      <c r="H32" s="32" t="s">
        <v>55</v>
      </c>
      <c r="I32" s="32" t="s">
        <v>56</v>
      </c>
      <c r="J32" s="49" t="s">
        <v>189</v>
      </c>
      <c r="K32" s="125">
        <v>800</v>
      </c>
      <c r="L32" s="53" t="s">
        <v>51</v>
      </c>
      <c r="M32" s="32" t="s">
        <v>124</v>
      </c>
      <c r="N32" s="50">
        <v>45945</v>
      </c>
      <c r="O32" s="50">
        <v>45948</v>
      </c>
      <c r="P32" s="32" t="s">
        <v>190</v>
      </c>
      <c r="Q32" s="32" t="s">
        <v>191</v>
      </c>
      <c r="R32" s="33" t="s">
        <v>58</v>
      </c>
      <c r="S32" s="34" t="s">
        <v>60</v>
      </c>
      <c r="T32" s="34" t="s">
        <v>195</v>
      </c>
      <c r="U32" s="34" t="s">
        <v>196</v>
      </c>
      <c r="V32" s="64"/>
      <c r="W32" s="64">
        <v>2800</v>
      </c>
      <c r="X32" s="64">
        <f t="shared" ref="X32" si="8">V32-W32</f>
        <v>-2800</v>
      </c>
      <c r="Y32" s="64"/>
      <c r="Z32" s="64"/>
      <c r="AA32" s="32" t="s">
        <v>192</v>
      </c>
      <c r="AB32" s="64">
        <v>0</v>
      </c>
      <c r="AC32" s="64">
        <f t="shared" ref="AC32" si="9">W32+AB32</f>
        <v>2800</v>
      </c>
      <c r="AD32" s="65" t="s">
        <v>174</v>
      </c>
      <c r="AE32" s="32" t="s">
        <v>65</v>
      </c>
      <c r="AF32" s="66" t="s">
        <v>193</v>
      </c>
      <c r="AG32" s="32" t="s">
        <v>152</v>
      </c>
      <c r="AH32" s="52" t="s">
        <v>67</v>
      </c>
    </row>
    <row r="33" spans="1:37" ht="64.5" thickBot="1" x14ac:dyDescent="0.3">
      <c r="A33" s="58">
        <v>17</v>
      </c>
      <c r="B33" s="68" t="s">
        <v>187</v>
      </c>
      <c r="C33" s="59" t="s">
        <v>194</v>
      </c>
      <c r="D33" s="60">
        <v>45950</v>
      </c>
      <c r="E33" s="61">
        <v>14131</v>
      </c>
      <c r="F33" s="71" t="s">
        <v>157</v>
      </c>
      <c r="G33" s="32" t="s">
        <v>54</v>
      </c>
      <c r="H33" s="53" t="s">
        <v>158</v>
      </c>
      <c r="I33" s="53" t="s">
        <v>159</v>
      </c>
      <c r="J33" s="49" t="s">
        <v>189</v>
      </c>
      <c r="K33" s="125">
        <v>800</v>
      </c>
      <c r="L33" s="53" t="s">
        <v>51</v>
      </c>
      <c r="M33" s="32" t="s">
        <v>124</v>
      </c>
      <c r="N33" s="50">
        <v>45945</v>
      </c>
      <c r="O33" s="50">
        <v>45948</v>
      </c>
      <c r="P33" s="32" t="s">
        <v>190</v>
      </c>
      <c r="Q33" s="32" t="s">
        <v>191</v>
      </c>
      <c r="R33" s="33" t="s">
        <v>58</v>
      </c>
      <c r="S33" s="34" t="s">
        <v>60</v>
      </c>
      <c r="T33" s="34" t="s">
        <v>197</v>
      </c>
      <c r="U33" s="34" t="s">
        <v>198</v>
      </c>
      <c r="V33" s="64"/>
      <c r="W33" s="64">
        <v>2800</v>
      </c>
      <c r="X33" s="64">
        <f t="shared" ref="X33" si="10">V33-W33</f>
        <v>-2800</v>
      </c>
      <c r="Y33" s="64"/>
      <c r="Z33" s="64"/>
      <c r="AA33" s="32" t="s">
        <v>192</v>
      </c>
      <c r="AB33" s="64">
        <v>0</v>
      </c>
      <c r="AC33" s="64">
        <f t="shared" ref="AC33" si="11">W33+AB33</f>
        <v>2800</v>
      </c>
      <c r="AD33" s="65" t="s">
        <v>174</v>
      </c>
      <c r="AE33" s="32" t="s">
        <v>65</v>
      </c>
      <c r="AF33" s="66" t="s">
        <v>193</v>
      </c>
      <c r="AG33" s="32" t="s">
        <v>152</v>
      </c>
      <c r="AH33" s="52" t="s">
        <v>67</v>
      </c>
    </row>
    <row r="34" spans="1:37" ht="15.75" customHeight="1" thickBot="1" x14ac:dyDescent="0.3">
      <c r="A34" s="101" t="s">
        <v>41</v>
      </c>
      <c r="B34" s="102"/>
      <c r="C34" s="102"/>
      <c r="D34" s="102"/>
      <c r="E34" s="102"/>
      <c r="F34" s="102"/>
      <c r="G34" s="102"/>
      <c r="H34" s="102"/>
      <c r="I34" s="102"/>
      <c r="J34" s="102"/>
      <c r="K34" s="26">
        <f>SUM(K17:K33)</f>
        <v>12206.18</v>
      </c>
      <c r="L34" s="19"/>
      <c r="M34" s="19"/>
      <c r="N34" s="19"/>
      <c r="O34" s="19"/>
      <c r="P34" s="19"/>
      <c r="Q34" s="20"/>
      <c r="R34" s="13"/>
      <c r="S34" s="13"/>
      <c r="T34" s="3"/>
      <c r="U34" s="3"/>
      <c r="V34" s="26">
        <f>SUM(V17:V33)</f>
        <v>0</v>
      </c>
      <c r="W34" s="26">
        <f>SUM(W17:W33)</f>
        <v>35507.990000000005</v>
      </c>
      <c r="X34" s="26">
        <f>SUM(X17:X33)</f>
        <v>-35507.990000000005</v>
      </c>
      <c r="Y34" s="26">
        <f>SUM(Y17:Y33)</f>
        <v>0</v>
      </c>
      <c r="Z34" s="26">
        <f>SUM(Z17:Z33)</f>
        <v>0</v>
      </c>
      <c r="AA34" s="4"/>
      <c r="AB34" s="26">
        <f>SUM(AB17:AB33)</f>
        <v>66855.64</v>
      </c>
      <c r="AC34" s="26">
        <f>SUM(AC17:AC33)</f>
        <v>102363.63</v>
      </c>
      <c r="AD34" s="5"/>
      <c r="AE34" s="5"/>
      <c r="AF34" s="6"/>
      <c r="AG34" s="6"/>
      <c r="AH34" s="14"/>
    </row>
    <row r="35" spans="1:37" x14ac:dyDescent="0.25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27"/>
      <c r="L35" s="15"/>
      <c r="M35" s="15"/>
      <c r="N35" s="15"/>
      <c r="O35" s="15"/>
      <c r="P35" s="15"/>
      <c r="Q35" s="15"/>
      <c r="R35" s="15"/>
      <c r="S35" s="15"/>
      <c r="T35" s="7"/>
      <c r="U35" s="7"/>
      <c r="V35" s="29"/>
      <c r="W35" s="29"/>
      <c r="X35" s="29"/>
      <c r="Y35" s="29"/>
      <c r="Z35" s="29"/>
      <c r="AA35" s="8"/>
      <c r="AB35" s="29"/>
      <c r="AC35" s="29"/>
      <c r="AD35" s="9"/>
      <c r="AE35" s="9"/>
      <c r="AF35" s="9"/>
      <c r="AG35" s="9"/>
      <c r="AH35" s="11"/>
    </row>
    <row r="36" spans="1:37" x14ac:dyDescent="0.25">
      <c r="A36" s="30" t="s">
        <v>199</v>
      </c>
      <c r="B36" s="11"/>
      <c r="C36" s="11"/>
      <c r="D36" s="11"/>
      <c r="E36" s="11"/>
      <c r="F36" s="11"/>
      <c r="G36" s="11"/>
      <c r="H36" s="11"/>
      <c r="I36" s="11"/>
      <c r="J36" s="11"/>
      <c r="K36" s="22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22"/>
      <c r="W36" s="22"/>
      <c r="X36" s="22"/>
      <c r="Y36" s="22"/>
      <c r="Z36" s="22"/>
      <c r="AA36" s="11"/>
      <c r="AB36" s="22"/>
      <c r="AC36" s="22"/>
      <c r="AD36" s="11"/>
      <c r="AE36" s="11"/>
      <c r="AF36" s="11"/>
      <c r="AG36" s="11"/>
      <c r="AH36" s="11"/>
      <c r="AI36" s="11"/>
      <c r="AJ36" s="11"/>
      <c r="AK36" s="11"/>
    </row>
    <row r="37" spans="1:37" x14ac:dyDescent="0.25">
      <c r="A37" s="31" t="s">
        <v>46</v>
      </c>
      <c r="B37" s="11"/>
      <c r="C37" s="11"/>
      <c r="D37" s="11"/>
      <c r="E37" s="11"/>
      <c r="F37" s="11"/>
      <c r="G37" s="11"/>
      <c r="H37" s="11"/>
      <c r="I37" s="11"/>
      <c r="J37" s="11"/>
      <c r="K37" s="22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22"/>
      <c r="W37" s="22"/>
      <c r="X37" s="22"/>
      <c r="Y37" s="22"/>
      <c r="Z37" s="22"/>
      <c r="AA37" s="11"/>
      <c r="AB37" s="22"/>
      <c r="AC37" s="22"/>
      <c r="AD37" s="11"/>
      <c r="AE37" s="11"/>
      <c r="AF37" s="11"/>
      <c r="AG37" s="11"/>
      <c r="AH37" s="11"/>
      <c r="AI37" s="11"/>
      <c r="AJ37" s="11"/>
      <c r="AK37" s="11"/>
    </row>
    <row r="38" spans="1:37" x14ac:dyDescent="0.25">
      <c r="A38" s="30" t="s">
        <v>47</v>
      </c>
      <c r="B38" s="16"/>
      <c r="C38" s="16"/>
      <c r="D38" s="16"/>
      <c r="E38" s="16"/>
      <c r="F38" s="16"/>
      <c r="G38" s="16"/>
      <c r="H38" s="16"/>
      <c r="I38" s="16"/>
      <c r="J38" s="16"/>
      <c r="K38" s="28"/>
      <c r="L38" s="16"/>
      <c r="M38" s="16"/>
      <c r="N38" s="11"/>
      <c r="O38" s="11"/>
      <c r="P38" s="11"/>
      <c r="Q38" s="11"/>
      <c r="R38" s="11"/>
      <c r="S38" s="11"/>
      <c r="T38" s="11"/>
      <c r="U38" s="11"/>
      <c r="V38" s="22"/>
      <c r="W38" s="22"/>
      <c r="X38" s="22"/>
      <c r="Y38" s="22"/>
      <c r="Z38" s="22"/>
      <c r="AA38" s="11"/>
      <c r="AB38" s="22"/>
      <c r="AC38" s="22"/>
      <c r="AD38" s="11"/>
      <c r="AE38" s="11"/>
      <c r="AF38" s="11"/>
      <c r="AG38" s="11"/>
      <c r="AH38" s="11"/>
      <c r="AI38" s="11"/>
      <c r="AJ38" s="11"/>
      <c r="AK38" s="11"/>
    </row>
    <row r="39" spans="1:37" x14ac:dyDescent="0.25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23"/>
      <c r="L39" s="12"/>
      <c r="M39" s="12"/>
    </row>
  </sheetData>
  <mergeCells count="33">
    <mergeCell ref="A34:J34"/>
    <mergeCell ref="E10:G10"/>
    <mergeCell ref="E11:F11"/>
    <mergeCell ref="A14:A16"/>
    <mergeCell ref="S15:S16"/>
    <mergeCell ref="U15:U16"/>
    <mergeCell ref="K15:K16"/>
    <mergeCell ref="N15:N16"/>
    <mergeCell ref="C15:C16"/>
    <mergeCell ref="D15:D16"/>
    <mergeCell ref="E15:E16"/>
    <mergeCell ref="G15:G16"/>
    <mergeCell ref="H15:H16"/>
    <mergeCell ref="I15:I16"/>
    <mergeCell ref="O15:O16"/>
    <mergeCell ref="P15:P16"/>
    <mergeCell ref="Q15:Q16"/>
    <mergeCell ref="M15:M16"/>
    <mergeCell ref="AA15:AA16"/>
    <mergeCell ref="AH14:AH16"/>
    <mergeCell ref="B14:M14"/>
    <mergeCell ref="R14:AC14"/>
    <mergeCell ref="J15:J16"/>
    <mergeCell ref="B15:B16"/>
    <mergeCell ref="AB15:AB16"/>
    <mergeCell ref="AC15:AC16"/>
    <mergeCell ref="V15:Z15"/>
    <mergeCell ref="T15:T16"/>
    <mergeCell ref="R15:R16"/>
    <mergeCell ref="AD14:AG15"/>
    <mergeCell ref="L15:L16"/>
    <mergeCell ref="N14:Q14"/>
    <mergeCell ref="F15:F16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SEFIN DIÁRIAS SERVIDOR NOV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controladoria_03</dc:creator>
  <cp:lastModifiedBy>ANDREATO</cp:lastModifiedBy>
  <dcterms:created xsi:type="dcterms:W3CDTF">2013-10-11T22:14:02Z</dcterms:created>
  <dcterms:modified xsi:type="dcterms:W3CDTF">2026-01-05T15:26:05Z</dcterms:modified>
</cp:coreProperties>
</file>